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kahp\Desktop\"/>
    </mc:Choice>
  </mc:AlternateContent>
  <xr:revisionPtr revIDLastSave="0" documentId="8_{21C36A7D-9EBE-4A77-8886-165DDFEDD637}" xr6:coauthVersionLast="36" xr6:coauthVersionMax="36" xr10:uidLastSave="{00000000-0000-0000-0000-000000000000}"/>
  <bookViews>
    <workbookView xWindow="0" yWindow="0" windowWidth="28800" windowHeight="12180" tabRatio="720" xr2:uid="{00000000-000D-0000-FFFF-FFFF00000000}"/>
  </bookViews>
  <sheets>
    <sheet name="용역비 세부산출내역서" sheetId="14" r:id="rId1"/>
  </sheets>
  <definedNames>
    <definedName name="_xlnm.Print_Area" localSheetId="0">'용역비 세부산출내역서'!$B$1:$L$36</definedName>
  </definedNames>
  <calcPr calcId="191029"/>
</workbook>
</file>

<file path=xl/calcChain.xml><?xml version="1.0" encoding="utf-8"?>
<calcChain xmlns="http://schemas.openxmlformats.org/spreadsheetml/2006/main">
  <c r="I29" i="14" l="1"/>
  <c r="H29" i="14"/>
  <c r="G29" i="14"/>
  <c r="I28" i="14"/>
  <c r="H28" i="14"/>
  <c r="G28" i="14"/>
  <c r="G19" i="14"/>
  <c r="H19" i="14"/>
  <c r="I19" i="14"/>
  <c r="I20" i="14"/>
  <c r="G20" i="14"/>
  <c r="H20" i="14"/>
  <c r="G21" i="14"/>
  <c r="H21" i="14"/>
  <c r="I21" i="14"/>
  <c r="I22" i="14"/>
  <c r="H22" i="14"/>
  <c r="G22" i="14"/>
  <c r="G23" i="14"/>
  <c r="H23" i="14"/>
  <c r="I23" i="14"/>
  <c r="I24" i="14"/>
  <c r="H24" i="14"/>
  <c r="G24" i="14"/>
  <c r="G25" i="14"/>
  <c r="H25" i="14"/>
  <c r="I25" i="14"/>
  <c r="K26" i="14"/>
  <c r="J26" i="14"/>
  <c r="I26" i="14"/>
  <c r="H26" i="14"/>
  <c r="G26" i="14"/>
  <c r="G17" i="14"/>
  <c r="I13" i="14"/>
  <c r="H13" i="14"/>
  <c r="G13" i="14"/>
  <c r="J25" i="14" l="1"/>
  <c r="G9" i="14"/>
  <c r="H9" i="14"/>
  <c r="I9" i="14"/>
  <c r="J14" i="14"/>
  <c r="K14" i="14" s="1"/>
  <c r="J12" i="14"/>
  <c r="K12" i="14" s="1"/>
  <c r="J11" i="14"/>
  <c r="K11" i="14" s="1"/>
  <c r="J10" i="14"/>
  <c r="K10" i="14" s="1"/>
  <c r="I35" i="14"/>
  <c r="H35" i="14"/>
  <c r="J35" i="14" s="1"/>
  <c r="I16" i="14" l="1"/>
  <c r="J9" i="14"/>
  <c r="K9" i="14" s="1"/>
  <c r="G16" i="14"/>
  <c r="J13" i="14"/>
  <c r="H16" i="14"/>
  <c r="H15" i="14"/>
  <c r="I15" i="14"/>
  <c r="J16" i="14" l="1"/>
  <c r="K16" i="14" s="1"/>
  <c r="G15" i="14"/>
  <c r="I17" i="14"/>
  <c r="I18" i="14" s="1"/>
  <c r="H17" i="14"/>
  <c r="H18" i="14" s="1"/>
  <c r="J15" i="14"/>
  <c r="G18" i="14"/>
  <c r="J24" i="14" l="1"/>
  <c r="K24" i="14" s="1"/>
  <c r="J21" i="14"/>
  <c r="K21" i="14" s="1"/>
  <c r="I27" i="14"/>
  <c r="J23" i="14"/>
  <c r="K23" i="14" s="1"/>
  <c r="J20" i="14"/>
  <c r="K20" i="14" s="1"/>
  <c r="K25" i="14"/>
  <c r="H27" i="14"/>
  <c r="J17" i="14"/>
  <c r="K17" i="14" s="1"/>
  <c r="J22" i="14"/>
  <c r="K22" i="14" s="1"/>
  <c r="J18" i="14"/>
  <c r="G27" i="14"/>
  <c r="J19" i="14"/>
  <c r="K19" i="14" s="1"/>
  <c r="I30" i="14" l="1"/>
  <c r="I31" i="14" s="1"/>
  <c r="I32" i="14" s="1"/>
  <c r="I33" i="14" s="1"/>
  <c r="I34" i="14" s="1"/>
  <c r="I36" i="14" s="1"/>
  <c r="J27" i="14"/>
  <c r="H30" i="14"/>
  <c r="H31" i="14" s="1"/>
  <c r="H32" i="14" s="1"/>
  <c r="H33" i="14" s="1"/>
  <c r="H34" i="14" s="1"/>
  <c r="H36" i="14" s="1"/>
  <c r="J28" i="14"/>
  <c r="K28" i="14" s="1"/>
  <c r="J29" i="14" l="1"/>
  <c r="K29" i="14" s="1"/>
  <c r="G30" i="14" l="1"/>
  <c r="J30" i="14" s="1"/>
  <c r="G31" i="14"/>
  <c r="G32" i="14" l="1"/>
  <c r="J31" i="14"/>
  <c r="G33" i="14" l="1"/>
  <c r="J32" i="14"/>
  <c r="G34" i="14" l="1"/>
  <c r="G36" i="14" s="1"/>
  <c r="K36" i="14" s="1"/>
  <c r="J33" i="14"/>
  <c r="J34" i="14" s="1"/>
  <c r="K13" i="14" l="1"/>
</calcChain>
</file>

<file path=xl/sharedStrings.xml><?xml version="1.0" encoding="utf-8"?>
<sst xmlns="http://schemas.openxmlformats.org/spreadsheetml/2006/main" count="69" uniqueCount="67">
  <si>
    <t>구 분</t>
    <phoneticPr fontId="4" type="noConversion"/>
  </si>
  <si>
    <t>직접비</t>
    <phoneticPr fontId="4" type="noConversion"/>
  </si>
  <si>
    <t>월급여</t>
    <phoneticPr fontId="4" type="noConversion"/>
  </si>
  <si>
    <t>기본급</t>
    <phoneticPr fontId="4" type="noConversion"/>
  </si>
  <si>
    <t>소   계</t>
    <phoneticPr fontId="7" type="noConversion"/>
  </si>
  <si>
    <t>월평균 임금, 제세공제전</t>
    <phoneticPr fontId="4" type="noConversion"/>
  </si>
  <si>
    <t>퇴직적립금</t>
    <phoneticPr fontId="7" type="noConversion"/>
  </si>
  <si>
    <t>법정보험료</t>
    <phoneticPr fontId="4" type="noConversion"/>
  </si>
  <si>
    <t>국민연금</t>
    <phoneticPr fontId="7" type="noConversion"/>
  </si>
  <si>
    <t>건강보험</t>
    <phoneticPr fontId="7" type="noConversion"/>
  </si>
  <si>
    <t>고용보험</t>
    <phoneticPr fontId="7" type="noConversion"/>
  </si>
  <si>
    <t>산재보험</t>
    <phoneticPr fontId="7" type="noConversion"/>
  </si>
  <si>
    <t>부가가치세</t>
    <phoneticPr fontId="4" type="noConversion"/>
  </si>
  <si>
    <t>(단위 : 원, 부가세 포함)</t>
    <phoneticPr fontId="3" type="noConversion"/>
  </si>
  <si>
    <t>월 소정근로시간</t>
    <phoneticPr fontId="3" type="noConversion"/>
  </si>
  <si>
    <t>직책수당</t>
    <phoneticPr fontId="4" type="noConversion"/>
  </si>
  <si>
    <t>기 본 급</t>
    <phoneticPr fontId="7" type="noConversion"/>
  </si>
  <si>
    <t>소   계(b)</t>
    <phoneticPr fontId="4" type="noConversion"/>
  </si>
  <si>
    <t xml:space="preserve">인원수 </t>
    <phoneticPr fontId="7" type="noConversion"/>
  </si>
  <si>
    <t>일 근로시간</t>
    <phoneticPr fontId="3" type="noConversion"/>
  </si>
  <si>
    <t>합  계(월)</t>
    <phoneticPr fontId="4" type="noConversion"/>
  </si>
  <si>
    <t>합  계(연간)</t>
    <phoneticPr fontId="4" type="noConversion"/>
  </si>
  <si>
    <t>연간 금액(1인당)</t>
    <phoneticPr fontId="4" type="noConversion"/>
  </si>
  <si>
    <t>`</t>
    <phoneticPr fontId="3" type="noConversion"/>
  </si>
  <si>
    <t>직무수당</t>
    <phoneticPr fontId="3" type="noConversion"/>
  </si>
  <si>
    <t xml:space="preserve">이윤 : (     )% </t>
    <phoneticPr fontId="3" type="noConversion"/>
  </si>
  <si>
    <t>노인장기요양보험</t>
    <phoneticPr fontId="7" type="noConversion"/>
  </si>
  <si>
    <t>일반관리비</t>
    <phoneticPr fontId="3" type="noConversion"/>
  </si>
  <si>
    <t>기업이윤</t>
    <phoneticPr fontId="3" type="noConversion"/>
  </si>
  <si>
    <t>소   계(c)</t>
    <phoneticPr fontId="4" type="noConversion"/>
  </si>
  <si>
    <t>운영비</t>
    <phoneticPr fontId="3" type="noConversion"/>
  </si>
  <si>
    <t>(월 평균임금+연차수당) / 12 (퇴직시 청구 지급)</t>
    <phoneticPr fontId="4" type="noConversion"/>
  </si>
  <si>
    <t>토요근무수당</t>
    <phoneticPr fontId="3" type="noConversion"/>
  </si>
  <si>
    <t>중식비</t>
    <phoneticPr fontId="3" type="noConversion"/>
  </si>
  <si>
    <t>연장수당</t>
    <phoneticPr fontId="3" type="noConversion"/>
  </si>
  <si>
    <t>사업소세</t>
    <phoneticPr fontId="7" type="noConversion"/>
  </si>
  <si>
    <t>발생시 청구</t>
    <phoneticPr fontId="3" type="noConversion"/>
  </si>
  <si>
    <t>급여소계*0.5%</t>
    <phoneticPr fontId="3" type="noConversion"/>
  </si>
  <si>
    <t>업무난도에 따라 차등 지급 가능</t>
    <phoneticPr fontId="4" type="noConversion"/>
  </si>
  <si>
    <t>예비비</t>
    <phoneticPr fontId="3" type="noConversion"/>
  </si>
  <si>
    <t>소   계(직접비a+예비비a´)</t>
    <phoneticPr fontId="7" type="noConversion"/>
  </si>
  <si>
    <t>연차수당(최대금액)</t>
    <phoneticPr fontId="7" type="noConversion"/>
  </si>
  <si>
    <t>(연차 15일)
* 연차수당은 최대 5일에 대한 수당만 연말 또는 퇴직 시 지급한다.
* 연차수당 계산은 협회의 계산법에 따르며, 내역서 상의 금액은 5일 기준의 금액</t>
    <phoneticPr fontId="4" type="noConversion"/>
  </si>
  <si>
    <t>직접비(a)+예비비(a´)+법정보험료(b)+운영비(c)</t>
    <phoneticPr fontId="3" type="noConversion"/>
  </si>
  <si>
    <t>매니저</t>
    <phoneticPr fontId="3" type="noConversion"/>
  </si>
  <si>
    <t>상담원
(아웃바운드)</t>
    <phoneticPr fontId="3" type="noConversion"/>
  </si>
  <si>
    <t>2027.1.1. ~ 2028.12.31.</t>
    <phoneticPr fontId="4" type="noConversion"/>
  </si>
  <si>
    <t>27년 시간단가</t>
    <phoneticPr fontId="3" type="noConversion"/>
  </si>
  <si>
    <t>27년 적용시급</t>
    <phoneticPr fontId="3" type="noConversion"/>
  </si>
  <si>
    <t>값</t>
    <phoneticPr fontId="3" type="noConversion"/>
  </si>
  <si>
    <t>통상임금</t>
    <phoneticPr fontId="3" type="noConversion"/>
  </si>
  <si>
    <t>보수월액*3.595%</t>
    <phoneticPr fontId="3" type="noConversion"/>
  </si>
  <si>
    <t>건강보험료*13.14%</t>
    <phoneticPr fontId="3" type="noConversion"/>
  </si>
  <si>
    <t>보수월액*5%</t>
    <phoneticPr fontId="3" type="noConversion"/>
  </si>
  <si>
    <t>급여소계*1.85%</t>
    <phoneticPr fontId="3" type="noConversion"/>
  </si>
  <si>
    <t>급여소계*0.86%</t>
    <phoneticPr fontId="3" type="noConversion"/>
  </si>
  <si>
    <t>기타세금(임금채권부담금)</t>
    <phoneticPr fontId="3" type="noConversion"/>
  </si>
  <si>
    <t>기타세금(석면피해분담금)</t>
    <phoneticPr fontId="3" type="noConversion"/>
  </si>
  <si>
    <t>산출근거 제시(값에 % 제시)</t>
    <phoneticPr fontId="3" type="noConversion"/>
  </si>
  <si>
    <t>총          계(계약기간 용역비)</t>
    <phoneticPr fontId="3" type="noConversion"/>
  </si>
  <si>
    <t>월간 용역 단가(월 1인당 총액)</t>
    <phoneticPr fontId="4" type="noConversion"/>
  </si>
  <si>
    <t>해당 시 산식, 요율 및 금액 제시(삭제가능)</t>
    <phoneticPr fontId="3" type="noConversion"/>
  </si>
  <si>
    <t>부 매니저</t>
    <phoneticPr fontId="3" type="noConversion"/>
  </si>
  <si>
    <t>실비용 청구 / 매니저 5h 그 외 4h / 월 3회 출근
산출식
토요근무 시간당 단가(통상임금/월 소정근로시간)*5(h)*1.5(토요근무 수당)*실 월 횟수</t>
    <phoneticPr fontId="3" type="noConversion"/>
  </si>
  <si>
    <r>
      <t xml:space="preserve">산출내역
(상세하게 산출내역 작성)
</t>
    </r>
    <r>
      <rPr>
        <b/>
        <sz val="16"/>
        <rFont val="굴림"/>
        <family val="3"/>
        <charset val="129"/>
      </rPr>
      <t>소정근로시간 산출내역
1일 8시간 x 주 5일 = 주40시간 (주 1회 유급주휴일 포함) 총 48시간
48시간 * 365일 / 7일 / 12개월 = 209시간
동일 계산법 적용
1일 근로시간 7시간 / 주휴시간 7시간 / 월 환산 소정근로시간 182.5시간
1일 근로시간 5시간 / 주휴시간 5시간 / 월 환산 소정근로시간 130.4시간</t>
    </r>
    <phoneticPr fontId="4" type="noConversion"/>
  </si>
  <si>
    <t>확정되지 않은 법정보험료율은 2027년 확정 요율로 추후 변동</t>
    <phoneticPr fontId="3" type="noConversion"/>
  </si>
  <si>
    <r>
      <t>아웃바운드(콜센터) 용역비 세부산출내역서</t>
    </r>
    <r>
      <rPr>
        <b/>
        <sz val="28"/>
        <color rgb="FFFF0000"/>
        <rFont val="HY헤드라인M"/>
        <family val="1"/>
        <charset val="129"/>
      </rPr>
      <t>(업체명 기입)</t>
    </r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</si>
</sst>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2" formatCode="_-&quot;₩&quot;* #,##0_-;\-&quot;₩&quot;* #,##0_-;_-&quot;₩&quot;* &quot;-&quot;_-;_-@_-"/>
    <numFmt numFmtId="41" formatCode="_-* #,##0_-;\-* #,##0_-;_-* &quot;-&quot;_-;_-@_-"/>
    <numFmt numFmtId="176" formatCode="#,##0_);[Red]\(#,##0\)"/>
    <numFmt numFmtId="177" formatCode="General\ &quot;명&quot;"/>
    <numFmt numFmtId="178" formatCode="0.000%"/>
    <numFmt numFmtId="179" formatCode="_-* #,##0_-;\-* #,##0_-;_-* &quot;-&quot;??_-;_-@_-"/>
  </numFmts>
  <fonts count="22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28"/>
      <name val="HY헤드라인M"/>
      <family val="1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0"/>
      <name val="돋움"/>
      <family val="3"/>
      <charset val="129"/>
    </font>
    <font>
      <b/>
      <sz val="10"/>
      <name val="돋움"/>
      <family val="3"/>
      <charset val="129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6"/>
      <name val="굴림"/>
      <family val="3"/>
      <charset val="129"/>
    </font>
    <font>
      <b/>
      <sz val="16"/>
      <color rgb="FFFF0000"/>
      <name val="굴림"/>
      <family val="3"/>
      <charset val="129"/>
    </font>
    <font>
      <sz val="16"/>
      <name val="굴림"/>
      <family val="3"/>
      <charset val="129"/>
    </font>
    <font>
      <sz val="16"/>
      <color theme="1"/>
      <name val="맑은 고딕"/>
      <family val="2"/>
      <charset val="129"/>
      <scheme val="minor"/>
    </font>
    <font>
      <sz val="16"/>
      <name val="굴림체"/>
      <family val="3"/>
      <charset val="129"/>
    </font>
    <font>
      <b/>
      <sz val="16"/>
      <name val="굴림체"/>
      <family val="3"/>
      <charset val="129"/>
    </font>
    <font>
      <sz val="16"/>
      <name val="맑은 고딕"/>
      <family val="3"/>
      <charset val="129"/>
      <scheme val="minor"/>
    </font>
    <font>
      <sz val="16"/>
      <color rgb="FFFF0000"/>
      <name val="굴림체"/>
      <family val="3"/>
      <charset val="129"/>
    </font>
    <font>
      <sz val="16"/>
      <name val="견명조"/>
      <family val="1"/>
      <charset val="129"/>
    </font>
    <font>
      <sz val="16"/>
      <name val="돋움"/>
      <family val="3"/>
      <charset val="129"/>
    </font>
    <font>
      <b/>
      <sz val="28"/>
      <color rgb="FFFF0000"/>
      <name val="HY헤드라인M"/>
      <family val="1"/>
      <charset val="129"/>
    </font>
    <font>
      <b/>
      <sz val="18"/>
      <name val="굴림체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</fills>
  <borders count="39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auto="1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</borders>
  <cellStyleXfs count="11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/>
    <xf numFmtId="0" fontId="8" fillId="0" borderId="0">
      <alignment vertical="center"/>
    </xf>
    <xf numFmtId="42" fontId="1" fillId="0" borderId="0" applyFont="0" applyFill="0" applyBorder="0" applyAlignment="0" applyProtection="0"/>
    <xf numFmtId="0" fontId="1" fillId="0" borderId="0"/>
    <xf numFmtId="41" fontId="9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</cellStyleXfs>
  <cellXfs count="125">
    <xf numFmtId="0" fontId="0" fillId="0" borderId="0" xfId="0">
      <alignment vertical="center"/>
    </xf>
    <xf numFmtId="41" fontId="2" fillId="0" borderId="0" xfId="1" applyFont="1" applyFill="1" applyAlignment="1">
      <alignment vertical="center"/>
    </xf>
    <xf numFmtId="0" fontId="1" fillId="0" borderId="0" xfId="2">
      <alignment vertical="center"/>
    </xf>
    <xf numFmtId="41" fontId="5" fillId="2" borderId="0" xfId="1" applyFont="1" applyFill="1" applyAlignment="1">
      <alignment horizontal="center" vertical="center"/>
    </xf>
    <xf numFmtId="41" fontId="6" fillId="2" borderId="0" xfId="1" applyFont="1" applyFill="1" applyAlignment="1">
      <alignment horizontal="center" vertical="center"/>
    </xf>
    <xf numFmtId="0" fontId="1" fillId="0" borderId="0" xfId="2" applyFont="1">
      <alignment vertical="center"/>
    </xf>
    <xf numFmtId="41" fontId="1" fillId="0" borderId="0" xfId="2" applyNumberFormat="1">
      <alignment vertical="center"/>
    </xf>
    <xf numFmtId="41" fontId="14" fillId="0" borderId="19" xfId="1" applyFont="1" applyFill="1" applyBorder="1" applyAlignment="1">
      <alignment vertical="center"/>
    </xf>
    <xf numFmtId="41" fontId="14" fillId="0" borderId="10" xfId="1" applyFont="1" applyFill="1" applyBorder="1" applyAlignment="1">
      <alignment vertical="center" wrapText="1"/>
    </xf>
    <xf numFmtId="41" fontId="14" fillId="0" borderId="10" xfId="1" applyFont="1" applyFill="1" applyBorder="1" applyAlignment="1">
      <alignment vertical="center"/>
    </xf>
    <xf numFmtId="41" fontId="17" fillId="0" borderId="10" xfId="1" applyFont="1" applyFill="1" applyBorder="1" applyAlignment="1">
      <alignment horizontal="center" vertical="center"/>
    </xf>
    <xf numFmtId="41" fontId="14" fillId="0" borderId="10" xfId="1" applyFont="1" applyFill="1" applyBorder="1" applyAlignment="1">
      <alignment horizontal="center" vertical="center"/>
    </xf>
    <xf numFmtId="41" fontId="18" fillId="0" borderId="10" xfId="3" applyNumberFormat="1" applyFont="1" applyFill="1" applyBorder="1" applyAlignment="1">
      <alignment vertical="center"/>
    </xf>
    <xf numFmtId="0" fontId="10" fillId="0" borderId="6" xfId="2" applyFont="1" applyFill="1" applyBorder="1" applyAlignment="1">
      <alignment horizontal="center" vertical="center"/>
    </xf>
    <xf numFmtId="0" fontId="10" fillId="0" borderId="3" xfId="2" applyFont="1" applyFill="1" applyBorder="1" applyAlignment="1">
      <alignment horizontal="center" vertical="center"/>
    </xf>
    <xf numFmtId="41" fontId="12" fillId="0" borderId="3" xfId="1" applyFont="1" applyFill="1" applyBorder="1">
      <alignment vertical="center"/>
    </xf>
    <xf numFmtId="0" fontId="19" fillId="0" borderId="0" xfId="2" applyFont="1" applyFill="1">
      <alignment vertical="center"/>
    </xf>
    <xf numFmtId="41" fontId="10" fillId="0" borderId="0" xfId="1" applyFont="1" applyFill="1" applyBorder="1" applyAlignment="1">
      <alignment horizontal="left" vertical="center"/>
    </xf>
    <xf numFmtId="41" fontId="10" fillId="0" borderId="0" xfId="1" applyFont="1" applyFill="1" applyBorder="1" applyAlignment="1">
      <alignment horizontal="center" vertical="center"/>
    </xf>
    <xf numFmtId="41" fontId="10" fillId="0" borderId="0" xfId="1" applyFont="1" applyFill="1" applyBorder="1" applyAlignment="1">
      <alignment vertical="center"/>
    </xf>
    <xf numFmtId="41" fontId="12" fillId="0" borderId="0" xfId="1" applyFont="1" applyFill="1" applyBorder="1" applyAlignment="1">
      <alignment horizontal="right" vertical="center"/>
    </xf>
    <xf numFmtId="41" fontId="10" fillId="0" borderId="2" xfId="1" applyFont="1" applyFill="1" applyBorder="1" applyAlignment="1">
      <alignment horizontal="center" vertical="center" wrapText="1"/>
    </xf>
    <xf numFmtId="41" fontId="10" fillId="0" borderId="28" xfId="1" applyFont="1" applyFill="1" applyBorder="1" applyAlignment="1">
      <alignment horizontal="center" vertical="center" wrapText="1"/>
    </xf>
    <xf numFmtId="0" fontId="10" fillId="0" borderId="15" xfId="2" applyFont="1" applyFill="1" applyBorder="1" applyAlignment="1">
      <alignment horizontal="center" vertical="center" wrapText="1"/>
    </xf>
    <xf numFmtId="0" fontId="10" fillId="0" borderId="12" xfId="2" applyFont="1" applyFill="1" applyBorder="1" applyAlignment="1">
      <alignment horizontal="center" vertical="center" wrapText="1"/>
    </xf>
    <xf numFmtId="177" fontId="10" fillId="0" borderId="16" xfId="2" applyNumberFormat="1" applyFont="1" applyFill="1" applyBorder="1" applyAlignment="1">
      <alignment vertical="center" wrapText="1"/>
    </xf>
    <xf numFmtId="177" fontId="10" fillId="0" borderId="13" xfId="2" applyNumberFormat="1" applyFont="1" applyFill="1" applyBorder="1" applyAlignment="1">
      <alignment vertical="center" wrapText="1"/>
    </xf>
    <xf numFmtId="0" fontId="10" fillId="0" borderId="16" xfId="2" applyFont="1" applyFill="1" applyBorder="1" applyAlignment="1">
      <alignment horizontal="center" vertical="center" wrapText="1"/>
    </xf>
    <xf numFmtId="0" fontId="10" fillId="0" borderId="13" xfId="2" applyFont="1" applyFill="1" applyBorder="1" applyAlignment="1">
      <alignment horizontal="center" vertical="center" wrapText="1"/>
    </xf>
    <xf numFmtId="177" fontId="10" fillId="0" borderId="32" xfId="2" applyNumberFormat="1" applyFont="1" applyFill="1" applyBorder="1" applyAlignment="1">
      <alignment vertical="center" wrapText="1"/>
    </xf>
    <xf numFmtId="177" fontId="10" fillId="0" borderId="30" xfId="2" applyNumberFormat="1" applyFont="1" applyFill="1" applyBorder="1" applyAlignment="1">
      <alignment vertical="center" wrapText="1"/>
    </xf>
    <xf numFmtId="41" fontId="10" fillId="0" borderId="11" xfId="7" applyFont="1" applyFill="1" applyBorder="1" applyAlignment="1">
      <alignment horizontal="center" vertical="center"/>
    </xf>
    <xf numFmtId="41" fontId="10" fillId="0" borderId="29" xfId="7" applyFont="1" applyFill="1" applyBorder="1" applyAlignment="1">
      <alignment horizontal="center" vertical="center"/>
    </xf>
    <xf numFmtId="177" fontId="10" fillId="0" borderId="17" xfId="2" applyNumberFormat="1" applyFont="1" applyFill="1" applyBorder="1" applyAlignment="1">
      <alignment vertical="center" wrapText="1"/>
    </xf>
    <xf numFmtId="177" fontId="10" fillId="0" borderId="14" xfId="2" applyNumberFormat="1" applyFont="1" applyFill="1" applyBorder="1" applyAlignment="1">
      <alignment vertical="center" wrapText="1"/>
    </xf>
    <xf numFmtId="0" fontId="12" fillId="0" borderId="4" xfId="2" applyFont="1" applyFill="1" applyBorder="1" applyAlignment="1">
      <alignment horizontal="center" vertical="center"/>
    </xf>
    <xf numFmtId="41" fontId="12" fillId="0" borderId="4" xfId="1" applyFont="1" applyFill="1" applyBorder="1">
      <alignment vertical="center"/>
    </xf>
    <xf numFmtId="41" fontId="13" fillId="0" borderId="15" xfId="7" applyFont="1" applyFill="1" applyBorder="1">
      <alignment vertical="center"/>
    </xf>
    <xf numFmtId="41" fontId="10" fillId="0" borderId="18" xfId="7" applyFont="1" applyFill="1" applyBorder="1">
      <alignment vertical="center"/>
    </xf>
    <xf numFmtId="0" fontId="12" fillId="0" borderId="3" xfId="2" applyFont="1" applyFill="1" applyBorder="1" applyAlignment="1">
      <alignment horizontal="center" vertical="center"/>
    </xf>
    <xf numFmtId="41" fontId="12" fillId="0" borderId="6" xfId="1" applyFont="1" applyFill="1" applyBorder="1">
      <alignment vertical="center"/>
    </xf>
    <xf numFmtId="41" fontId="13" fillId="0" borderId="16" xfId="7" applyFont="1" applyFill="1" applyBorder="1">
      <alignment vertical="center"/>
    </xf>
    <xf numFmtId="176" fontId="10" fillId="0" borderId="3" xfId="1" applyNumberFormat="1" applyFont="1" applyFill="1" applyBorder="1">
      <alignment vertical="center"/>
    </xf>
    <xf numFmtId="176" fontId="10" fillId="0" borderId="16" xfId="1" applyNumberFormat="1" applyFont="1" applyFill="1" applyBorder="1">
      <alignment vertical="center"/>
    </xf>
    <xf numFmtId="41" fontId="15" fillId="0" borderId="10" xfId="1" applyFont="1" applyFill="1" applyBorder="1" applyAlignment="1">
      <alignment vertical="center"/>
    </xf>
    <xf numFmtId="41" fontId="13" fillId="0" borderId="3" xfId="7" applyFont="1" applyFill="1" applyBorder="1">
      <alignment vertical="center"/>
    </xf>
    <xf numFmtId="176" fontId="10" fillId="0" borderId="13" xfId="2" applyNumberFormat="1" applyFont="1" applyFill="1" applyBorder="1">
      <alignment vertical="center"/>
    </xf>
    <xf numFmtId="176" fontId="10" fillId="0" borderId="10" xfId="2" applyNumberFormat="1" applyFont="1" applyFill="1" applyBorder="1">
      <alignment vertical="center"/>
    </xf>
    <xf numFmtId="41" fontId="16" fillId="0" borderId="3" xfId="7" applyFont="1" applyFill="1" applyBorder="1">
      <alignment vertical="center"/>
    </xf>
    <xf numFmtId="176" fontId="12" fillId="0" borderId="3" xfId="1" applyNumberFormat="1" applyFont="1" applyFill="1" applyBorder="1">
      <alignment vertical="center"/>
    </xf>
    <xf numFmtId="176" fontId="10" fillId="0" borderId="16" xfId="2" applyNumberFormat="1" applyFont="1" applyFill="1" applyBorder="1">
      <alignment vertical="center"/>
    </xf>
    <xf numFmtId="41" fontId="14" fillId="0" borderId="8" xfId="1" applyFont="1" applyFill="1" applyBorder="1" applyAlignment="1">
      <alignment horizontal="center" vertical="center"/>
    </xf>
    <xf numFmtId="0" fontId="1" fillId="0" borderId="0" xfId="2" applyFill="1" applyBorder="1">
      <alignment vertical="center"/>
    </xf>
    <xf numFmtId="0" fontId="1" fillId="0" borderId="0" xfId="2" applyFill="1" applyBorder="1" applyAlignment="1">
      <alignment horizontal="center" vertical="center"/>
    </xf>
    <xf numFmtId="0" fontId="1" fillId="0" borderId="0" xfId="2" applyFill="1" applyBorder="1" applyAlignment="1">
      <alignment horizontal="right" vertical="center"/>
    </xf>
    <xf numFmtId="0" fontId="1" fillId="0" borderId="0" xfId="2" applyFill="1">
      <alignment vertical="center"/>
    </xf>
    <xf numFmtId="0" fontId="1" fillId="0" borderId="0" xfId="2" applyFill="1" applyAlignment="1">
      <alignment horizontal="center" vertical="center"/>
    </xf>
    <xf numFmtId="0" fontId="10" fillId="4" borderId="2" xfId="2" applyFont="1" applyFill="1" applyBorder="1" applyAlignment="1">
      <alignment horizontal="center" vertical="center"/>
    </xf>
    <xf numFmtId="42" fontId="10" fillId="4" borderId="3" xfId="10" applyFont="1" applyFill="1" applyBorder="1" applyAlignment="1">
      <alignment horizontal="center" vertical="center"/>
    </xf>
    <xf numFmtId="0" fontId="10" fillId="4" borderId="3" xfId="2" applyFont="1" applyFill="1" applyBorder="1" applyAlignment="1">
      <alignment horizontal="center" vertical="center"/>
    </xf>
    <xf numFmtId="0" fontId="10" fillId="4" borderId="30" xfId="2" applyFont="1" applyFill="1" applyBorder="1" applyAlignment="1">
      <alignment horizontal="center" vertical="center"/>
    </xf>
    <xf numFmtId="0" fontId="10" fillId="4" borderId="35" xfId="2" applyFont="1" applyFill="1" applyBorder="1" applyAlignment="1">
      <alignment horizontal="center" vertical="center"/>
    </xf>
    <xf numFmtId="0" fontId="12" fillId="4" borderId="4" xfId="2" applyFont="1" applyFill="1" applyBorder="1" applyAlignment="1">
      <alignment horizontal="center" vertical="center"/>
    </xf>
    <xf numFmtId="0" fontId="12" fillId="4" borderId="3" xfId="2" applyFont="1" applyFill="1" applyBorder="1" applyAlignment="1">
      <alignment horizontal="center" vertical="center"/>
    </xf>
    <xf numFmtId="0" fontId="10" fillId="4" borderId="13" xfId="2" applyFont="1" applyFill="1" applyBorder="1" applyAlignment="1">
      <alignment horizontal="center" vertical="center"/>
    </xf>
    <xf numFmtId="0" fontId="12" fillId="0" borderId="6" xfId="2" applyFont="1" applyFill="1" applyBorder="1" applyAlignment="1">
      <alignment horizontal="center" vertical="center"/>
    </xf>
    <xf numFmtId="41" fontId="10" fillId="0" borderId="31" xfId="7" applyFont="1" applyFill="1" applyBorder="1" applyAlignment="1">
      <alignment horizontal="center" vertical="center"/>
    </xf>
    <xf numFmtId="0" fontId="10" fillId="4" borderId="31" xfId="2" applyFont="1" applyFill="1" applyBorder="1" applyAlignment="1">
      <alignment horizontal="center" vertical="center"/>
    </xf>
    <xf numFmtId="176" fontId="10" fillId="0" borderId="31" xfId="1" applyNumberFormat="1" applyFont="1" applyFill="1" applyBorder="1">
      <alignment vertical="center"/>
    </xf>
    <xf numFmtId="176" fontId="10" fillId="0" borderId="32" xfId="1" applyNumberFormat="1" applyFont="1" applyFill="1" applyBorder="1">
      <alignment vertical="center"/>
    </xf>
    <xf numFmtId="41" fontId="14" fillId="0" borderId="38" xfId="1" applyFont="1" applyFill="1" applyBorder="1" applyAlignment="1">
      <alignment horizontal="center" vertical="center"/>
    </xf>
    <xf numFmtId="179" fontId="10" fillId="0" borderId="18" xfId="7" applyNumberFormat="1" applyFont="1" applyFill="1" applyBorder="1">
      <alignment vertical="center"/>
    </xf>
    <xf numFmtId="10" fontId="10" fillId="4" borderId="3" xfId="2" applyNumberFormat="1" applyFont="1" applyFill="1" applyBorder="1" applyAlignment="1">
      <alignment horizontal="center" vertical="center"/>
    </xf>
    <xf numFmtId="9" fontId="10" fillId="4" borderId="3" xfId="2" applyNumberFormat="1" applyFont="1" applyFill="1" applyBorder="1" applyAlignment="1">
      <alignment horizontal="center" vertical="center"/>
    </xf>
    <xf numFmtId="178" fontId="10" fillId="4" borderId="3" xfId="2" applyNumberFormat="1" applyFont="1" applyFill="1" applyBorder="1" applyAlignment="1">
      <alignment horizontal="center" vertical="center"/>
    </xf>
    <xf numFmtId="9" fontId="10" fillId="4" borderId="13" xfId="2" applyNumberFormat="1" applyFont="1" applyFill="1" applyBorder="1" applyAlignment="1">
      <alignment horizontal="center" vertical="center"/>
    </xf>
    <xf numFmtId="0" fontId="12" fillId="5" borderId="11" xfId="2" applyFont="1" applyFill="1" applyBorder="1" applyAlignment="1">
      <alignment horizontal="center" vertical="center"/>
    </xf>
    <xf numFmtId="176" fontId="10" fillId="5" borderId="11" xfId="1" applyNumberFormat="1" applyFont="1" applyFill="1" applyBorder="1">
      <alignment vertical="center"/>
    </xf>
    <xf numFmtId="176" fontId="10" fillId="5" borderId="17" xfId="1" applyNumberFormat="1" applyFont="1" applyFill="1" applyBorder="1">
      <alignment vertical="center"/>
    </xf>
    <xf numFmtId="176" fontId="10" fillId="5" borderId="14" xfId="1" applyNumberFormat="1" applyFont="1" applyFill="1" applyBorder="1">
      <alignment vertical="center"/>
    </xf>
    <xf numFmtId="176" fontId="10" fillId="5" borderId="10" xfId="2" applyNumberFormat="1" applyFont="1" applyFill="1" applyBorder="1" applyAlignment="1">
      <alignment horizontal="center" vertical="center"/>
    </xf>
    <xf numFmtId="41" fontId="21" fillId="0" borderId="10" xfId="1" applyFont="1" applyFill="1" applyBorder="1" applyAlignment="1">
      <alignment vertical="center" wrapText="1"/>
    </xf>
    <xf numFmtId="41" fontId="15" fillId="0" borderId="10" xfId="1" applyFont="1" applyFill="1" applyBorder="1" applyAlignment="1">
      <alignment vertical="center" wrapText="1"/>
    </xf>
    <xf numFmtId="0" fontId="10" fillId="3" borderId="20" xfId="2" applyFont="1" applyFill="1" applyBorder="1" applyAlignment="1">
      <alignment horizontal="center" vertical="center"/>
    </xf>
    <xf numFmtId="0" fontId="10" fillId="3" borderId="21" xfId="2" applyFont="1" applyFill="1" applyBorder="1" applyAlignment="1">
      <alignment horizontal="center" vertical="center"/>
    </xf>
    <xf numFmtId="0" fontId="10" fillId="3" borderId="13" xfId="2" applyFont="1" applyFill="1" applyBorder="1" applyAlignment="1">
      <alignment horizontal="center" vertical="center"/>
    </xf>
    <xf numFmtId="0" fontId="12" fillId="0" borderId="9" xfId="2" applyFont="1" applyFill="1" applyBorder="1" applyAlignment="1">
      <alignment horizontal="center" vertical="center"/>
    </xf>
    <xf numFmtId="0" fontId="12" fillId="0" borderId="3" xfId="2" applyFont="1" applyFill="1" applyBorder="1" applyAlignment="1">
      <alignment horizontal="center" vertical="center"/>
    </xf>
    <xf numFmtId="0" fontId="12" fillId="0" borderId="4" xfId="2" applyFont="1" applyFill="1" applyBorder="1" applyAlignment="1">
      <alignment horizontal="center" vertical="center" textRotation="255"/>
    </xf>
    <xf numFmtId="0" fontId="12" fillId="0" borderId="3" xfId="2" applyFont="1" applyFill="1" applyBorder="1" applyAlignment="1">
      <alignment horizontal="center" vertical="center" textRotation="255"/>
    </xf>
    <xf numFmtId="41" fontId="2" fillId="0" borderId="0" xfId="1" applyFont="1" applyFill="1" applyBorder="1" applyAlignment="1">
      <alignment horizontal="center" vertical="center"/>
    </xf>
    <xf numFmtId="41" fontId="10" fillId="0" borderId="0" xfId="1" applyFont="1" applyFill="1" applyBorder="1" applyAlignment="1">
      <alignment horizontal="left" vertical="center"/>
    </xf>
    <xf numFmtId="0" fontId="10" fillId="0" borderId="1" xfId="2" applyFont="1" applyFill="1" applyBorder="1" applyAlignment="1">
      <alignment horizontal="center" vertical="center"/>
    </xf>
    <xf numFmtId="0" fontId="10" fillId="0" borderId="2" xfId="2" applyFont="1" applyFill="1" applyBorder="1" applyAlignment="1">
      <alignment horizontal="center" vertical="center"/>
    </xf>
    <xf numFmtId="0" fontId="11" fillId="0" borderId="23" xfId="2" applyFont="1" applyFill="1" applyBorder="1" applyAlignment="1">
      <alignment horizontal="center" vertical="center" wrapText="1"/>
    </xf>
    <xf numFmtId="0" fontId="11" fillId="0" borderId="24" xfId="2" applyFont="1" applyFill="1" applyBorder="1" applyAlignment="1">
      <alignment horizontal="center" vertical="center" wrapText="1"/>
    </xf>
    <xf numFmtId="0" fontId="11" fillId="0" borderId="25" xfId="2" applyFont="1" applyFill="1" applyBorder="1" applyAlignment="1">
      <alignment horizontal="center" vertical="center" wrapText="1"/>
    </xf>
    <xf numFmtId="42" fontId="10" fillId="0" borderId="9" xfId="10" applyFont="1" applyFill="1" applyBorder="1" applyAlignment="1">
      <alignment horizontal="center" vertical="center"/>
    </xf>
    <xf numFmtId="42" fontId="10" fillId="0" borderId="3" xfId="10" applyFont="1" applyFill="1" applyBorder="1" applyAlignment="1">
      <alignment horizontal="center" vertical="center"/>
    </xf>
    <xf numFmtId="0" fontId="10" fillId="0" borderId="9" xfId="2" applyFont="1" applyFill="1" applyBorder="1" applyAlignment="1">
      <alignment horizontal="center" vertical="center"/>
    </xf>
    <xf numFmtId="0" fontId="10" fillId="0" borderId="3" xfId="2" applyFont="1" applyFill="1" applyBorder="1" applyAlignment="1">
      <alignment horizontal="center" vertical="center"/>
    </xf>
    <xf numFmtId="0" fontId="10" fillId="0" borderId="33" xfId="2" applyFont="1" applyFill="1" applyBorder="1" applyAlignment="1">
      <alignment horizontal="center" vertical="center"/>
    </xf>
    <xf numFmtId="0" fontId="10" fillId="0" borderId="34" xfId="2" applyFont="1" applyFill="1" applyBorder="1" applyAlignment="1">
      <alignment horizontal="center" vertical="center"/>
    </xf>
    <xf numFmtId="0" fontId="10" fillId="0" borderId="35" xfId="2" applyFont="1" applyFill="1" applyBorder="1" applyAlignment="1">
      <alignment horizontal="center" vertical="center"/>
    </xf>
    <xf numFmtId="0" fontId="10" fillId="0" borderId="20" xfId="2" applyFont="1" applyFill="1" applyBorder="1" applyAlignment="1">
      <alignment horizontal="center" vertical="center"/>
    </xf>
    <xf numFmtId="0" fontId="10" fillId="0" borderId="21" xfId="2" applyFont="1" applyFill="1" applyBorder="1" applyAlignment="1">
      <alignment horizontal="center" vertical="center"/>
    </xf>
    <xf numFmtId="0" fontId="10" fillId="0" borderId="13" xfId="2" applyFont="1" applyFill="1" applyBorder="1" applyAlignment="1">
      <alignment horizontal="center" vertical="center"/>
    </xf>
    <xf numFmtId="0" fontId="10" fillId="3" borderId="26" xfId="2" applyFont="1" applyFill="1" applyBorder="1" applyAlignment="1">
      <alignment horizontal="center" vertical="center" textRotation="255"/>
    </xf>
    <xf numFmtId="0" fontId="10" fillId="3" borderId="27" xfId="2" applyFont="1" applyFill="1" applyBorder="1" applyAlignment="1">
      <alignment horizontal="center" vertical="center" textRotation="255"/>
    </xf>
    <xf numFmtId="0" fontId="10" fillId="3" borderId="5" xfId="2" applyFont="1" applyFill="1" applyBorder="1" applyAlignment="1">
      <alignment horizontal="center" vertical="center" textRotation="255"/>
    </xf>
    <xf numFmtId="0" fontId="10" fillId="3" borderId="22" xfId="2" applyFont="1" applyFill="1" applyBorder="1" applyAlignment="1">
      <alignment horizontal="center" vertical="center" textRotation="255"/>
    </xf>
    <xf numFmtId="0" fontId="12" fillId="0" borderId="6" xfId="2" applyFont="1" applyFill="1" applyBorder="1" applyAlignment="1">
      <alignment horizontal="center" vertical="center"/>
    </xf>
    <xf numFmtId="0" fontId="12" fillId="0" borderId="13" xfId="2" applyFont="1" applyFill="1" applyBorder="1" applyAlignment="1">
      <alignment horizontal="center" vertical="center"/>
    </xf>
    <xf numFmtId="0" fontId="12" fillId="5" borderId="36" xfId="2" applyFont="1" applyFill="1" applyBorder="1" applyAlignment="1">
      <alignment horizontal="center" vertical="center" textRotation="255"/>
    </xf>
    <xf numFmtId="0" fontId="12" fillId="5" borderId="37" xfId="2" applyFont="1" applyFill="1" applyBorder="1" applyAlignment="1">
      <alignment horizontal="center" vertical="center" textRotation="255"/>
    </xf>
    <xf numFmtId="0" fontId="12" fillId="5" borderId="4" xfId="2" applyFont="1" applyFill="1" applyBorder="1" applyAlignment="1">
      <alignment horizontal="center" vertical="center" textRotation="255"/>
    </xf>
    <xf numFmtId="0" fontId="12" fillId="0" borderId="22" xfId="2" applyFont="1" applyFill="1" applyBorder="1" applyAlignment="1">
      <alignment horizontal="center" vertical="center"/>
    </xf>
    <xf numFmtId="0" fontId="12" fillId="0" borderId="31" xfId="2" applyFont="1" applyFill="1" applyBorder="1" applyAlignment="1">
      <alignment horizontal="center" vertical="center"/>
    </xf>
    <xf numFmtId="0" fontId="10" fillId="5" borderId="7" xfId="2" applyFont="1" applyFill="1" applyBorder="1" applyAlignment="1">
      <alignment horizontal="center" vertical="center"/>
    </xf>
    <xf numFmtId="0" fontId="12" fillId="5" borderId="11" xfId="2" applyFont="1" applyFill="1" applyBorder="1" applyAlignment="1">
      <alignment horizontal="center" vertical="center"/>
    </xf>
    <xf numFmtId="0" fontId="10" fillId="3" borderId="22" xfId="2" applyFont="1" applyFill="1" applyBorder="1" applyAlignment="1">
      <alignment horizontal="center" vertical="center" wrapText="1"/>
    </xf>
    <xf numFmtId="0" fontId="10" fillId="3" borderId="5" xfId="2" applyFont="1" applyFill="1" applyBorder="1" applyAlignment="1">
      <alignment horizontal="center" vertical="center"/>
    </xf>
    <xf numFmtId="0" fontId="12" fillId="0" borderId="21" xfId="2" applyFont="1" applyFill="1" applyBorder="1" applyAlignment="1">
      <alignment horizontal="center" vertical="center"/>
    </xf>
    <xf numFmtId="0" fontId="10" fillId="3" borderId="9" xfId="2" applyFont="1" applyFill="1" applyBorder="1" applyAlignment="1">
      <alignment horizontal="center" vertical="center" textRotation="255"/>
    </xf>
    <xf numFmtId="0" fontId="12" fillId="0" borderId="20" xfId="2" applyFont="1" applyFill="1" applyBorder="1" applyAlignment="1">
      <alignment horizontal="center" vertical="center"/>
    </xf>
  </cellXfs>
  <cellStyles count="11">
    <cellStyle name="쉼표 [0]" xfId="7" builtinId="6"/>
    <cellStyle name="쉼표 [0] 2" xfId="1" xr:uid="{00000000-0005-0000-0000-000001000000}"/>
    <cellStyle name="쉼표 [0] 2 10 3" xfId="9" xr:uid="{00000000-0005-0000-0000-000002000000}"/>
    <cellStyle name="통화 [0]" xfId="10" builtinId="7"/>
    <cellStyle name="통화 [0] 2" xfId="5" xr:uid="{00000000-0005-0000-0000-000004000000}"/>
    <cellStyle name="표준" xfId="0" builtinId="0"/>
    <cellStyle name="표준 2" xfId="2" xr:uid="{00000000-0005-0000-0000-000006000000}"/>
    <cellStyle name="표준 2 2" xfId="4" xr:uid="{00000000-0005-0000-0000-000007000000}"/>
    <cellStyle name="표준 3" xfId="6" xr:uid="{00000000-0005-0000-0000-000008000000}"/>
    <cellStyle name="표준 3 28" xfId="8" xr:uid="{00000000-0005-0000-0000-000009000000}"/>
    <cellStyle name="표준_하나로마트분사 (시설28명) 07.8.18" xfId="3" xr:uid="{00000000-0005-0000-0000-00000A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92D050"/>
    <pageSetUpPr fitToPage="1"/>
  </sheetPr>
  <dimension ref="A1:V37"/>
  <sheetViews>
    <sheetView tabSelected="1" zoomScale="55" zoomScaleNormal="55" zoomScaleSheetLayoutView="40" workbookViewId="0">
      <selection activeCell="L3" sqref="L3:L8"/>
    </sheetView>
  </sheetViews>
  <sheetFormatPr defaultRowHeight="13.5"/>
  <cols>
    <col min="1" max="1" width="3.5" style="55" customWidth="1"/>
    <col min="2" max="2" width="11.75" style="56" customWidth="1"/>
    <col min="3" max="3" width="7.125" style="56" bestFit="1" customWidth="1"/>
    <col min="4" max="4" width="7.125" style="56" customWidth="1"/>
    <col min="5" max="5" width="51.875" style="56" customWidth="1"/>
    <col min="6" max="6" width="16.75" style="56" customWidth="1"/>
    <col min="7" max="11" width="30" style="55" customWidth="1"/>
    <col min="12" max="12" width="162.125" style="55" bestFit="1" customWidth="1"/>
    <col min="13" max="13" width="25.625" style="2" customWidth="1"/>
    <col min="14" max="14" width="9" style="2"/>
    <col min="15" max="16" width="9.625" style="2" bestFit="1" customWidth="1"/>
    <col min="17" max="17" width="10.625" style="2" bestFit="1" customWidth="1"/>
    <col min="18" max="20" width="9.625" style="2" bestFit="1" customWidth="1"/>
    <col min="21" max="21" width="9" style="2"/>
    <col min="22" max="22" width="13.125" style="2" bestFit="1" customWidth="1"/>
    <col min="23" max="233" width="9" style="2"/>
    <col min="234" max="234" width="4.25" style="2" customWidth="1"/>
    <col min="235" max="235" width="4.875" style="2" customWidth="1"/>
    <col min="236" max="236" width="15.125" style="2" customWidth="1"/>
    <col min="237" max="237" width="16.5" style="2" customWidth="1"/>
    <col min="238" max="248" width="14.375" style="2" customWidth="1"/>
    <col min="249" max="249" width="18.5" style="2" customWidth="1"/>
    <col min="250" max="250" width="52.375" style="2" customWidth="1"/>
    <col min="251" max="251" width="12.5" style="2" customWidth="1"/>
    <col min="252" max="252" width="25.5" style="2" customWidth="1"/>
    <col min="253" max="489" width="9" style="2"/>
    <col min="490" max="490" width="4.25" style="2" customWidth="1"/>
    <col min="491" max="491" width="4.875" style="2" customWidth="1"/>
    <col min="492" max="492" width="15.125" style="2" customWidth="1"/>
    <col min="493" max="493" width="16.5" style="2" customWidth="1"/>
    <col min="494" max="504" width="14.375" style="2" customWidth="1"/>
    <col min="505" max="505" width="18.5" style="2" customWidth="1"/>
    <col min="506" max="506" width="52.375" style="2" customWidth="1"/>
    <col min="507" max="507" width="12.5" style="2" customWidth="1"/>
    <col min="508" max="508" width="25.5" style="2" customWidth="1"/>
    <col min="509" max="745" width="9" style="2"/>
    <col min="746" max="746" width="4.25" style="2" customWidth="1"/>
    <col min="747" max="747" width="4.875" style="2" customWidth="1"/>
    <col min="748" max="748" width="15.125" style="2" customWidth="1"/>
    <col min="749" max="749" width="16.5" style="2" customWidth="1"/>
    <col min="750" max="760" width="14.375" style="2" customWidth="1"/>
    <col min="761" max="761" width="18.5" style="2" customWidth="1"/>
    <col min="762" max="762" width="52.375" style="2" customWidth="1"/>
    <col min="763" max="763" width="12.5" style="2" customWidth="1"/>
    <col min="764" max="764" width="25.5" style="2" customWidth="1"/>
    <col min="765" max="1001" width="9" style="2"/>
    <col min="1002" max="1002" width="4.25" style="2" customWidth="1"/>
    <col min="1003" max="1003" width="4.875" style="2" customWidth="1"/>
    <col min="1004" max="1004" width="15.125" style="2" customWidth="1"/>
    <col min="1005" max="1005" width="16.5" style="2" customWidth="1"/>
    <col min="1006" max="1016" width="14.375" style="2" customWidth="1"/>
    <col min="1017" max="1017" width="18.5" style="2" customWidth="1"/>
    <col min="1018" max="1018" width="52.375" style="2" customWidth="1"/>
    <col min="1019" max="1019" width="12.5" style="2" customWidth="1"/>
    <col min="1020" max="1020" width="25.5" style="2" customWidth="1"/>
    <col min="1021" max="1257" width="9" style="2"/>
    <col min="1258" max="1258" width="4.25" style="2" customWidth="1"/>
    <col min="1259" max="1259" width="4.875" style="2" customWidth="1"/>
    <col min="1260" max="1260" width="15.125" style="2" customWidth="1"/>
    <col min="1261" max="1261" width="16.5" style="2" customWidth="1"/>
    <col min="1262" max="1272" width="14.375" style="2" customWidth="1"/>
    <col min="1273" max="1273" width="18.5" style="2" customWidth="1"/>
    <col min="1274" max="1274" width="52.375" style="2" customWidth="1"/>
    <col min="1275" max="1275" width="12.5" style="2" customWidth="1"/>
    <col min="1276" max="1276" width="25.5" style="2" customWidth="1"/>
    <col min="1277" max="1513" width="9" style="2"/>
    <col min="1514" max="1514" width="4.25" style="2" customWidth="1"/>
    <col min="1515" max="1515" width="4.875" style="2" customWidth="1"/>
    <col min="1516" max="1516" width="15.125" style="2" customWidth="1"/>
    <col min="1517" max="1517" width="16.5" style="2" customWidth="1"/>
    <col min="1518" max="1528" width="14.375" style="2" customWidth="1"/>
    <col min="1529" max="1529" width="18.5" style="2" customWidth="1"/>
    <col min="1530" max="1530" width="52.375" style="2" customWidth="1"/>
    <col min="1531" max="1531" width="12.5" style="2" customWidth="1"/>
    <col min="1532" max="1532" width="25.5" style="2" customWidth="1"/>
    <col min="1533" max="1769" width="9" style="2"/>
    <col min="1770" max="1770" width="4.25" style="2" customWidth="1"/>
    <col min="1771" max="1771" width="4.875" style="2" customWidth="1"/>
    <col min="1772" max="1772" width="15.125" style="2" customWidth="1"/>
    <col min="1773" max="1773" width="16.5" style="2" customWidth="1"/>
    <col min="1774" max="1784" width="14.375" style="2" customWidth="1"/>
    <col min="1785" max="1785" width="18.5" style="2" customWidth="1"/>
    <col min="1786" max="1786" width="52.375" style="2" customWidth="1"/>
    <col min="1787" max="1787" width="12.5" style="2" customWidth="1"/>
    <col min="1788" max="1788" width="25.5" style="2" customWidth="1"/>
    <col min="1789" max="2025" width="9" style="2"/>
    <col min="2026" max="2026" width="4.25" style="2" customWidth="1"/>
    <col min="2027" max="2027" width="4.875" style="2" customWidth="1"/>
    <col min="2028" max="2028" width="15.125" style="2" customWidth="1"/>
    <col min="2029" max="2029" width="16.5" style="2" customWidth="1"/>
    <col min="2030" max="2040" width="14.375" style="2" customWidth="1"/>
    <col min="2041" max="2041" width="18.5" style="2" customWidth="1"/>
    <col min="2042" max="2042" width="52.375" style="2" customWidth="1"/>
    <col min="2043" max="2043" width="12.5" style="2" customWidth="1"/>
    <col min="2044" max="2044" width="25.5" style="2" customWidth="1"/>
    <col min="2045" max="2281" width="9" style="2"/>
    <col min="2282" max="2282" width="4.25" style="2" customWidth="1"/>
    <col min="2283" max="2283" width="4.875" style="2" customWidth="1"/>
    <col min="2284" max="2284" width="15.125" style="2" customWidth="1"/>
    <col min="2285" max="2285" width="16.5" style="2" customWidth="1"/>
    <col min="2286" max="2296" width="14.375" style="2" customWidth="1"/>
    <col min="2297" max="2297" width="18.5" style="2" customWidth="1"/>
    <col min="2298" max="2298" width="52.375" style="2" customWidth="1"/>
    <col min="2299" max="2299" width="12.5" style="2" customWidth="1"/>
    <col min="2300" max="2300" width="25.5" style="2" customWidth="1"/>
    <col min="2301" max="2537" width="9" style="2"/>
    <col min="2538" max="2538" width="4.25" style="2" customWidth="1"/>
    <col min="2539" max="2539" width="4.875" style="2" customWidth="1"/>
    <col min="2540" max="2540" width="15.125" style="2" customWidth="1"/>
    <col min="2541" max="2541" width="16.5" style="2" customWidth="1"/>
    <col min="2542" max="2552" width="14.375" style="2" customWidth="1"/>
    <col min="2553" max="2553" width="18.5" style="2" customWidth="1"/>
    <col min="2554" max="2554" width="52.375" style="2" customWidth="1"/>
    <col min="2555" max="2555" width="12.5" style="2" customWidth="1"/>
    <col min="2556" max="2556" width="25.5" style="2" customWidth="1"/>
    <col min="2557" max="2793" width="9" style="2"/>
    <col min="2794" max="2794" width="4.25" style="2" customWidth="1"/>
    <col min="2795" max="2795" width="4.875" style="2" customWidth="1"/>
    <col min="2796" max="2796" width="15.125" style="2" customWidth="1"/>
    <col min="2797" max="2797" width="16.5" style="2" customWidth="1"/>
    <col min="2798" max="2808" width="14.375" style="2" customWidth="1"/>
    <col min="2809" max="2809" width="18.5" style="2" customWidth="1"/>
    <col min="2810" max="2810" width="52.375" style="2" customWidth="1"/>
    <col min="2811" max="2811" width="12.5" style="2" customWidth="1"/>
    <col min="2812" max="2812" width="25.5" style="2" customWidth="1"/>
    <col min="2813" max="3049" width="9" style="2"/>
    <col min="3050" max="3050" width="4.25" style="2" customWidth="1"/>
    <col min="3051" max="3051" width="4.875" style="2" customWidth="1"/>
    <col min="3052" max="3052" width="15.125" style="2" customWidth="1"/>
    <col min="3053" max="3053" width="16.5" style="2" customWidth="1"/>
    <col min="3054" max="3064" width="14.375" style="2" customWidth="1"/>
    <col min="3065" max="3065" width="18.5" style="2" customWidth="1"/>
    <col min="3066" max="3066" width="52.375" style="2" customWidth="1"/>
    <col min="3067" max="3067" width="12.5" style="2" customWidth="1"/>
    <col min="3068" max="3068" width="25.5" style="2" customWidth="1"/>
    <col min="3069" max="3305" width="9" style="2"/>
    <col min="3306" max="3306" width="4.25" style="2" customWidth="1"/>
    <col min="3307" max="3307" width="4.875" style="2" customWidth="1"/>
    <col min="3308" max="3308" width="15.125" style="2" customWidth="1"/>
    <col min="3309" max="3309" width="16.5" style="2" customWidth="1"/>
    <col min="3310" max="3320" width="14.375" style="2" customWidth="1"/>
    <col min="3321" max="3321" width="18.5" style="2" customWidth="1"/>
    <col min="3322" max="3322" width="52.375" style="2" customWidth="1"/>
    <col min="3323" max="3323" width="12.5" style="2" customWidth="1"/>
    <col min="3324" max="3324" width="25.5" style="2" customWidth="1"/>
    <col min="3325" max="3561" width="9" style="2"/>
    <col min="3562" max="3562" width="4.25" style="2" customWidth="1"/>
    <col min="3563" max="3563" width="4.875" style="2" customWidth="1"/>
    <col min="3564" max="3564" width="15.125" style="2" customWidth="1"/>
    <col min="3565" max="3565" width="16.5" style="2" customWidth="1"/>
    <col min="3566" max="3576" width="14.375" style="2" customWidth="1"/>
    <col min="3577" max="3577" width="18.5" style="2" customWidth="1"/>
    <col min="3578" max="3578" width="52.375" style="2" customWidth="1"/>
    <col min="3579" max="3579" width="12.5" style="2" customWidth="1"/>
    <col min="3580" max="3580" width="25.5" style="2" customWidth="1"/>
    <col min="3581" max="3817" width="9" style="2"/>
    <col min="3818" max="3818" width="4.25" style="2" customWidth="1"/>
    <col min="3819" max="3819" width="4.875" style="2" customWidth="1"/>
    <col min="3820" max="3820" width="15.125" style="2" customWidth="1"/>
    <col min="3821" max="3821" width="16.5" style="2" customWidth="1"/>
    <col min="3822" max="3832" width="14.375" style="2" customWidth="1"/>
    <col min="3833" max="3833" width="18.5" style="2" customWidth="1"/>
    <col min="3834" max="3834" width="52.375" style="2" customWidth="1"/>
    <col min="3835" max="3835" width="12.5" style="2" customWidth="1"/>
    <col min="3836" max="3836" width="25.5" style="2" customWidth="1"/>
    <col min="3837" max="4073" width="9" style="2"/>
    <col min="4074" max="4074" width="4.25" style="2" customWidth="1"/>
    <col min="4075" max="4075" width="4.875" style="2" customWidth="1"/>
    <col min="4076" max="4076" width="15.125" style="2" customWidth="1"/>
    <col min="4077" max="4077" width="16.5" style="2" customWidth="1"/>
    <col min="4078" max="4088" width="14.375" style="2" customWidth="1"/>
    <col min="4089" max="4089" width="18.5" style="2" customWidth="1"/>
    <col min="4090" max="4090" width="52.375" style="2" customWidth="1"/>
    <col min="4091" max="4091" width="12.5" style="2" customWidth="1"/>
    <col min="4092" max="4092" width="25.5" style="2" customWidth="1"/>
    <col min="4093" max="4329" width="9" style="2"/>
    <col min="4330" max="4330" width="4.25" style="2" customWidth="1"/>
    <col min="4331" max="4331" width="4.875" style="2" customWidth="1"/>
    <col min="4332" max="4332" width="15.125" style="2" customWidth="1"/>
    <col min="4333" max="4333" width="16.5" style="2" customWidth="1"/>
    <col min="4334" max="4344" width="14.375" style="2" customWidth="1"/>
    <col min="4345" max="4345" width="18.5" style="2" customWidth="1"/>
    <col min="4346" max="4346" width="52.375" style="2" customWidth="1"/>
    <col min="4347" max="4347" width="12.5" style="2" customWidth="1"/>
    <col min="4348" max="4348" width="25.5" style="2" customWidth="1"/>
    <col min="4349" max="4585" width="9" style="2"/>
    <col min="4586" max="4586" width="4.25" style="2" customWidth="1"/>
    <col min="4587" max="4587" width="4.875" style="2" customWidth="1"/>
    <col min="4588" max="4588" width="15.125" style="2" customWidth="1"/>
    <col min="4589" max="4589" width="16.5" style="2" customWidth="1"/>
    <col min="4590" max="4600" width="14.375" style="2" customWidth="1"/>
    <col min="4601" max="4601" width="18.5" style="2" customWidth="1"/>
    <col min="4602" max="4602" width="52.375" style="2" customWidth="1"/>
    <col min="4603" max="4603" width="12.5" style="2" customWidth="1"/>
    <col min="4604" max="4604" width="25.5" style="2" customWidth="1"/>
    <col min="4605" max="4841" width="9" style="2"/>
    <col min="4842" max="4842" width="4.25" style="2" customWidth="1"/>
    <col min="4843" max="4843" width="4.875" style="2" customWidth="1"/>
    <col min="4844" max="4844" width="15.125" style="2" customWidth="1"/>
    <col min="4845" max="4845" width="16.5" style="2" customWidth="1"/>
    <col min="4846" max="4856" width="14.375" style="2" customWidth="1"/>
    <col min="4857" max="4857" width="18.5" style="2" customWidth="1"/>
    <col min="4858" max="4858" width="52.375" style="2" customWidth="1"/>
    <col min="4859" max="4859" width="12.5" style="2" customWidth="1"/>
    <col min="4860" max="4860" width="25.5" style="2" customWidth="1"/>
    <col min="4861" max="5097" width="9" style="2"/>
    <col min="5098" max="5098" width="4.25" style="2" customWidth="1"/>
    <col min="5099" max="5099" width="4.875" style="2" customWidth="1"/>
    <col min="5100" max="5100" width="15.125" style="2" customWidth="1"/>
    <col min="5101" max="5101" width="16.5" style="2" customWidth="1"/>
    <col min="5102" max="5112" width="14.375" style="2" customWidth="1"/>
    <col min="5113" max="5113" width="18.5" style="2" customWidth="1"/>
    <col min="5114" max="5114" width="52.375" style="2" customWidth="1"/>
    <col min="5115" max="5115" width="12.5" style="2" customWidth="1"/>
    <col min="5116" max="5116" width="25.5" style="2" customWidth="1"/>
    <col min="5117" max="5353" width="9" style="2"/>
    <col min="5354" max="5354" width="4.25" style="2" customWidth="1"/>
    <col min="5355" max="5355" width="4.875" style="2" customWidth="1"/>
    <col min="5356" max="5356" width="15.125" style="2" customWidth="1"/>
    <col min="5357" max="5357" width="16.5" style="2" customWidth="1"/>
    <col min="5358" max="5368" width="14.375" style="2" customWidth="1"/>
    <col min="5369" max="5369" width="18.5" style="2" customWidth="1"/>
    <col min="5370" max="5370" width="52.375" style="2" customWidth="1"/>
    <col min="5371" max="5371" width="12.5" style="2" customWidth="1"/>
    <col min="5372" max="5372" width="25.5" style="2" customWidth="1"/>
    <col min="5373" max="5609" width="9" style="2"/>
    <col min="5610" max="5610" width="4.25" style="2" customWidth="1"/>
    <col min="5611" max="5611" width="4.875" style="2" customWidth="1"/>
    <col min="5612" max="5612" width="15.125" style="2" customWidth="1"/>
    <col min="5613" max="5613" width="16.5" style="2" customWidth="1"/>
    <col min="5614" max="5624" width="14.375" style="2" customWidth="1"/>
    <col min="5625" max="5625" width="18.5" style="2" customWidth="1"/>
    <col min="5626" max="5626" width="52.375" style="2" customWidth="1"/>
    <col min="5627" max="5627" width="12.5" style="2" customWidth="1"/>
    <col min="5628" max="5628" width="25.5" style="2" customWidth="1"/>
    <col min="5629" max="5865" width="9" style="2"/>
    <col min="5866" max="5866" width="4.25" style="2" customWidth="1"/>
    <col min="5867" max="5867" width="4.875" style="2" customWidth="1"/>
    <col min="5868" max="5868" width="15.125" style="2" customWidth="1"/>
    <col min="5869" max="5869" width="16.5" style="2" customWidth="1"/>
    <col min="5870" max="5880" width="14.375" style="2" customWidth="1"/>
    <col min="5881" max="5881" width="18.5" style="2" customWidth="1"/>
    <col min="5882" max="5882" width="52.375" style="2" customWidth="1"/>
    <col min="5883" max="5883" width="12.5" style="2" customWidth="1"/>
    <col min="5884" max="5884" width="25.5" style="2" customWidth="1"/>
    <col min="5885" max="6121" width="9" style="2"/>
    <col min="6122" max="6122" width="4.25" style="2" customWidth="1"/>
    <col min="6123" max="6123" width="4.875" style="2" customWidth="1"/>
    <col min="6124" max="6124" width="15.125" style="2" customWidth="1"/>
    <col min="6125" max="6125" width="16.5" style="2" customWidth="1"/>
    <col min="6126" max="6136" width="14.375" style="2" customWidth="1"/>
    <col min="6137" max="6137" width="18.5" style="2" customWidth="1"/>
    <col min="6138" max="6138" width="52.375" style="2" customWidth="1"/>
    <col min="6139" max="6139" width="12.5" style="2" customWidth="1"/>
    <col min="6140" max="6140" width="25.5" style="2" customWidth="1"/>
    <col min="6141" max="6377" width="9" style="2"/>
    <col min="6378" max="6378" width="4.25" style="2" customWidth="1"/>
    <col min="6379" max="6379" width="4.875" style="2" customWidth="1"/>
    <col min="6380" max="6380" width="15.125" style="2" customWidth="1"/>
    <col min="6381" max="6381" width="16.5" style="2" customWidth="1"/>
    <col min="6382" max="6392" width="14.375" style="2" customWidth="1"/>
    <col min="6393" max="6393" width="18.5" style="2" customWidth="1"/>
    <col min="6394" max="6394" width="52.375" style="2" customWidth="1"/>
    <col min="6395" max="6395" width="12.5" style="2" customWidth="1"/>
    <col min="6396" max="6396" width="25.5" style="2" customWidth="1"/>
    <col min="6397" max="6633" width="9" style="2"/>
    <col min="6634" max="6634" width="4.25" style="2" customWidth="1"/>
    <col min="6635" max="6635" width="4.875" style="2" customWidth="1"/>
    <col min="6636" max="6636" width="15.125" style="2" customWidth="1"/>
    <col min="6637" max="6637" width="16.5" style="2" customWidth="1"/>
    <col min="6638" max="6648" width="14.375" style="2" customWidth="1"/>
    <col min="6649" max="6649" width="18.5" style="2" customWidth="1"/>
    <col min="6650" max="6650" width="52.375" style="2" customWidth="1"/>
    <col min="6651" max="6651" width="12.5" style="2" customWidth="1"/>
    <col min="6652" max="6652" width="25.5" style="2" customWidth="1"/>
    <col min="6653" max="6889" width="9" style="2"/>
    <col min="6890" max="6890" width="4.25" style="2" customWidth="1"/>
    <col min="6891" max="6891" width="4.875" style="2" customWidth="1"/>
    <col min="6892" max="6892" width="15.125" style="2" customWidth="1"/>
    <col min="6893" max="6893" width="16.5" style="2" customWidth="1"/>
    <col min="6894" max="6904" width="14.375" style="2" customWidth="1"/>
    <col min="6905" max="6905" width="18.5" style="2" customWidth="1"/>
    <col min="6906" max="6906" width="52.375" style="2" customWidth="1"/>
    <col min="6907" max="6907" width="12.5" style="2" customWidth="1"/>
    <col min="6908" max="6908" width="25.5" style="2" customWidth="1"/>
    <col min="6909" max="7145" width="9" style="2"/>
    <col min="7146" max="7146" width="4.25" style="2" customWidth="1"/>
    <col min="7147" max="7147" width="4.875" style="2" customWidth="1"/>
    <col min="7148" max="7148" width="15.125" style="2" customWidth="1"/>
    <col min="7149" max="7149" width="16.5" style="2" customWidth="1"/>
    <col min="7150" max="7160" width="14.375" style="2" customWidth="1"/>
    <col min="7161" max="7161" width="18.5" style="2" customWidth="1"/>
    <col min="7162" max="7162" width="52.375" style="2" customWidth="1"/>
    <col min="7163" max="7163" width="12.5" style="2" customWidth="1"/>
    <col min="7164" max="7164" width="25.5" style="2" customWidth="1"/>
    <col min="7165" max="7401" width="9" style="2"/>
    <col min="7402" max="7402" width="4.25" style="2" customWidth="1"/>
    <col min="7403" max="7403" width="4.875" style="2" customWidth="1"/>
    <col min="7404" max="7404" width="15.125" style="2" customWidth="1"/>
    <col min="7405" max="7405" width="16.5" style="2" customWidth="1"/>
    <col min="7406" max="7416" width="14.375" style="2" customWidth="1"/>
    <col min="7417" max="7417" width="18.5" style="2" customWidth="1"/>
    <col min="7418" max="7418" width="52.375" style="2" customWidth="1"/>
    <col min="7419" max="7419" width="12.5" style="2" customWidth="1"/>
    <col min="7420" max="7420" width="25.5" style="2" customWidth="1"/>
    <col min="7421" max="7657" width="9" style="2"/>
    <col min="7658" max="7658" width="4.25" style="2" customWidth="1"/>
    <col min="7659" max="7659" width="4.875" style="2" customWidth="1"/>
    <col min="7660" max="7660" width="15.125" style="2" customWidth="1"/>
    <col min="7661" max="7661" width="16.5" style="2" customWidth="1"/>
    <col min="7662" max="7672" width="14.375" style="2" customWidth="1"/>
    <col min="7673" max="7673" width="18.5" style="2" customWidth="1"/>
    <col min="7674" max="7674" width="52.375" style="2" customWidth="1"/>
    <col min="7675" max="7675" width="12.5" style="2" customWidth="1"/>
    <col min="7676" max="7676" width="25.5" style="2" customWidth="1"/>
    <col min="7677" max="7913" width="9" style="2"/>
    <col min="7914" max="7914" width="4.25" style="2" customWidth="1"/>
    <col min="7915" max="7915" width="4.875" style="2" customWidth="1"/>
    <col min="7916" max="7916" width="15.125" style="2" customWidth="1"/>
    <col min="7917" max="7917" width="16.5" style="2" customWidth="1"/>
    <col min="7918" max="7928" width="14.375" style="2" customWidth="1"/>
    <col min="7929" max="7929" width="18.5" style="2" customWidth="1"/>
    <col min="7930" max="7930" width="52.375" style="2" customWidth="1"/>
    <col min="7931" max="7931" width="12.5" style="2" customWidth="1"/>
    <col min="7932" max="7932" width="25.5" style="2" customWidth="1"/>
    <col min="7933" max="8169" width="9" style="2"/>
    <col min="8170" max="8170" width="4.25" style="2" customWidth="1"/>
    <col min="8171" max="8171" width="4.875" style="2" customWidth="1"/>
    <col min="8172" max="8172" width="15.125" style="2" customWidth="1"/>
    <col min="8173" max="8173" width="16.5" style="2" customWidth="1"/>
    <col min="8174" max="8184" width="14.375" style="2" customWidth="1"/>
    <col min="8185" max="8185" width="18.5" style="2" customWidth="1"/>
    <col min="8186" max="8186" width="52.375" style="2" customWidth="1"/>
    <col min="8187" max="8187" width="12.5" style="2" customWidth="1"/>
    <col min="8188" max="8188" width="25.5" style="2" customWidth="1"/>
    <col min="8189" max="8425" width="9" style="2"/>
    <col min="8426" max="8426" width="4.25" style="2" customWidth="1"/>
    <col min="8427" max="8427" width="4.875" style="2" customWidth="1"/>
    <col min="8428" max="8428" width="15.125" style="2" customWidth="1"/>
    <col min="8429" max="8429" width="16.5" style="2" customWidth="1"/>
    <col min="8430" max="8440" width="14.375" style="2" customWidth="1"/>
    <col min="8441" max="8441" width="18.5" style="2" customWidth="1"/>
    <col min="8442" max="8442" width="52.375" style="2" customWidth="1"/>
    <col min="8443" max="8443" width="12.5" style="2" customWidth="1"/>
    <col min="8444" max="8444" width="25.5" style="2" customWidth="1"/>
    <col min="8445" max="8681" width="9" style="2"/>
    <col min="8682" max="8682" width="4.25" style="2" customWidth="1"/>
    <col min="8683" max="8683" width="4.875" style="2" customWidth="1"/>
    <col min="8684" max="8684" width="15.125" style="2" customWidth="1"/>
    <col min="8685" max="8685" width="16.5" style="2" customWidth="1"/>
    <col min="8686" max="8696" width="14.375" style="2" customWidth="1"/>
    <col min="8697" max="8697" width="18.5" style="2" customWidth="1"/>
    <col min="8698" max="8698" width="52.375" style="2" customWidth="1"/>
    <col min="8699" max="8699" width="12.5" style="2" customWidth="1"/>
    <col min="8700" max="8700" width="25.5" style="2" customWidth="1"/>
    <col min="8701" max="8937" width="9" style="2"/>
    <col min="8938" max="8938" width="4.25" style="2" customWidth="1"/>
    <col min="8939" max="8939" width="4.875" style="2" customWidth="1"/>
    <col min="8940" max="8940" width="15.125" style="2" customWidth="1"/>
    <col min="8941" max="8941" width="16.5" style="2" customWidth="1"/>
    <col min="8942" max="8952" width="14.375" style="2" customWidth="1"/>
    <col min="8953" max="8953" width="18.5" style="2" customWidth="1"/>
    <col min="8954" max="8954" width="52.375" style="2" customWidth="1"/>
    <col min="8955" max="8955" width="12.5" style="2" customWidth="1"/>
    <col min="8956" max="8956" width="25.5" style="2" customWidth="1"/>
    <col min="8957" max="9193" width="9" style="2"/>
    <col min="9194" max="9194" width="4.25" style="2" customWidth="1"/>
    <col min="9195" max="9195" width="4.875" style="2" customWidth="1"/>
    <col min="9196" max="9196" width="15.125" style="2" customWidth="1"/>
    <col min="9197" max="9197" width="16.5" style="2" customWidth="1"/>
    <col min="9198" max="9208" width="14.375" style="2" customWidth="1"/>
    <col min="9209" max="9209" width="18.5" style="2" customWidth="1"/>
    <col min="9210" max="9210" width="52.375" style="2" customWidth="1"/>
    <col min="9211" max="9211" width="12.5" style="2" customWidth="1"/>
    <col min="9212" max="9212" width="25.5" style="2" customWidth="1"/>
    <col min="9213" max="9449" width="9" style="2"/>
    <col min="9450" max="9450" width="4.25" style="2" customWidth="1"/>
    <col min="9451" max="9451" width="4.875" style="2" customWidth="1"/>
    <col min="9452" max="9452" width="15.125" style="2" customWidth="1"/>
    <col min="9453" max="9453" width="16.5" style="2" customWidth="1"/>
    <col min="9454" max="9464" width="14.375" style="2" customWidth="1"/>
    <col min="9465" max="9465" width="18.5" style="2" customWidth="1"/>
    <col min="9466" max="9466" width="52.375" style="2" customWidth="1"/>
    <col min="9467" max="9467" width="12.5" style="2" customWidth="1"/>
    <col min="9468" max="9468" width="25.5" style="2" customWidth="1"/>
    <col min="9469" max="9705" width="9" style="2"/>
    <col min="9706" max="9706" width="4.25" style="2" customWidth="1"/>
    <col min="9707" max="9707" width="4.875" style="2" customWidth="1"/>
    <col min="9708" max="9708" width="15.125" style="2" customWidth="1"/>
    <col min="9709" max="9709" width="16.5" style="2" customWidth="1"/>
    <col min="9710" max="9720" width="14.375" style="2" customWidth="1"/>
    <col min="9721" max="9721" width="18.5" style="2" customWidth="1"/>
    <col min="9722" max="9722" width="52.375" style="2" customWidth="1"/>
    <col min="9723" max="9723" width="12.5" style="2" customWidth="1"/>
    <col min="9724" max="9724" width="25.5" style="2" customWidth="1"/>
    <col min="9725" max="9961" width="9" style="2"/>
    <col min="9962" max="9962" width="4.25" style="2" customWidth="1"/>
    <col min="9963" max="9963" width="4.875" style="2" customWidth="1"/>
    <col min="9964" max="9964" width="15.125" style="2" customWidth="1"/>
    <col min="9965" max="9965" width="16.5" style="2" customWidth="1"/>
    <col min="9966" max="9976" width="14.375" style="2" customWidth="1"/>
    <col min="9977" max="9977" width="18.5" style="2" customWidth="1"/>
    <col min="9978" max="9978" width="52.375" style="2" customWidth="1"/>
    <col min="9979" max="9979" width="12.5" style="2" customWidth="1"/>
    <col min="9980" max="9980" width="25.5" style="2" customWidth="1"/>
    <col min="9981" max="10217" width="9" style="2"/>
    <col min="10218" max="10218" width="4.25" style="2" customWidth="1"/>
    <col min="10219" max="10219" width="4.875" style="2" customWidth="1"/>
    <col min="10220" max="10220" width="15.125" style="2" customWidth="1"/>
    <col min="10221" max="10221" width="16.5" style="2" customWidth="1"/>
    <col min="10222" max="10232" width="14.375" style="2" customWidth="1"/>
    <col min="10233" max="10233" width="18.5" style="2" customWidth="1"/>
    <col min="10234" max="10234" width="52.375" style="2" customWidth="1"/>
    <col min="10235" max="10235" width="12.5" style="2" customWidth="1"/>
    <col min="10236" max="10236" width="25.5" style="2" customWidth="1"/>
    <col min="10237" max="10473" width="9" style="2"/>
    <col min="10474" max="10474" width="4.25" style="2" customWidth="1"/>
    <col min="10475" max="10475" width="4.875" style="2" customWidth="1"/>
    <col min="10476" max="10476" width="15.125" style="2" customWidth="1"/>
    <col min="10477" max="10477" width="16.5" style="2" customWidth="1"/>
    <col min="10478" max="10488" width="14.375" style="2" customWidth="1"/>
    <col min="10489" max="10489" width="18.5" style="2" customWidth="1"/>
    <col min="10490" max="10490" width="52.375" style="2" customWidth="1"/>
    <col min="10491" max="10491" width="12.5" style="2" customWidth="1"/>
    <col min="10492" max="10492" width="25.5" style="2" customWidth="1"/>
    <col min="10493" max="10729" width="9" style="2"/>
    <col min="10730" max="10730" width="4.25" style="2" customWidth="1"/>
    <col min="10731" max="10731" width="4.875" style="2" customWidth="1"/>
    <col min="10732" max="10732" width="15.125" style="2" customWidth="1"/>
    <col min="10733" max="10733" width="16.5" style="2" customWidth="1"/>
    <col min="10734" max="10744" width="14.375" style="2" customWidth="1"/>
    <col min="10745" max="10745" width="18.5" style="2" customWidth="1"/>
    <col min="10746" max="10746" width="52.375" style="2" customWidth="1"/>
    <col min="10747" max="10747" width="12.5" style="2" customWidth="1"/>
    <col min="10748" max="10748" width="25.5" style="2" customWidth="1"/>
    <col min="10749" max="10985" width="9" style="2"/>
    <col min="10986" max="10986" width="4.25" style="2" customWidth="1"/>
    <col min="10987" max="10987" width="4.875" style="2" customWidth="1"/>
    <col min="10988" max="10988" width="15.125" style="2" customWidth="1"/>
    <col min="10989" max="10989" width="16.5" style="2" customWidth="1"/>
    <col min="10990" max="11000" width="14.375" style="2" customWidth="1"/>
    <col min="11001" max="11001" width="18.5" style="2" customWidth="1"/>
    <col min="11002" max="11002" width="52.375" style="2" customWidth="1"/>
    <col min="11003" max="11003" width="12.5" style="2" customWidth="1"/>
    <col min="11004" max="11004" width="25.5" style="2" customWidth="1"/>
    <col min="11005" max="11241" width="9" style="2"/>
    <col min="11242" max="11242" width="4.25" style="2" customWidth="1"/>
    <col min="11243" max="11243" width="4.875" style="2" customWidth="1"/>
    <col min="11244" max="11244" width="15.125" style="2" customWidth="1"/>
    <col min="11245" max="11245" width="16.5" style="2" customWidth="1"/>
    <col min="11246" max="11256" width="14.375" style="2" customWidth="1"/>
    <col min="11257" max="11257" width="18.5" style="2" customWidth="1"/>
    <col min="11258" max="11258" width="52.375" style="2" customWidth="1"/>
    <col min="11259" max="11259" width="12.5" style="2" customWidth="1"/>
    <col min="11260" max="11260" width="25.5" style="2" customWidth="1"/>
    <col min="11261" max="11497" width="9" style="2"/>
    <col min="11498" max="11498" width="4.25" style="2" customWidth="1"/>
    <col min="11499" max="11499" width="4.875" style="2" customWidth="1"/>
    <col min="11500" max="11500" width="15.125" style="2" customWidth="1"/>
    <col min="11501" max="11501" width="16.5" style="2" customWidth="1"/>
    <col min="11502" max="11512" width="14.375" style="2" customWidth="1"/>
    <col min="11513" max="11513" width="18.5" style="2" customWidth="1"/>
    <col min="11514" max="11514" width="52.375" style="2" customWidth="1"/>
    <col min="11515" max="11515" width="12.5" style="2" customWidth="1"/>
    <col min="11516" max="11516" width="25.5" style="2" customWidth="1"/>
    <col min="11517" max="11753" width="9" style="2"/>
    <col min="11754" max="11754" width="4.25" style="2" customWidth="1"/>
    <col min="11755" max="11755" width="4.875" style="2" customWidth="1"/>
    <col min="11756" max="11756" width="15.125" style="2" customWidth="1"/>
    <col min="11757" max="11757" width="16.5" style="2" customWidth="1"/>
    <col min="11758" max="11768" width="14.375" style="2" customWidth="1"/>
    <col min="11769" max="11769" width="18.5" style="2" customWidth="1"/>
    <col min="11770" max="11770" width="52.375" style="2" customWidth="1"/>
    <col min="11771" max="11771" width="12.5" style="2" customWidth="1"/>
    <col min="11772" max="11772" width="25.5" style="2" customWidth="1"/>
    <col min="11773" max="12009" width="9" style="2"/>
    <col min="12010" max="12010" width="4.25" style="2" customWidth="1"/>
    <col min="12011" max="12011" width="4.875" style="2" customWidth="1"/>
    <col min="12012" max="12012" width="15.125" style="2" customWidth="1"/>
    <col min="12013" max="12013" width="16.5" style="2" customWidth="1"/>
    <col min="12014" max="12024" width="14.375" style="2" customWidth="1"/>
    <col min="12025" max="12025" width="18.5" style="2" customWidth="1"/>
    <col min="12026" max="12026" width="52.375" style="2" customWidth="1"/>
    <col min="12027" max="12027" width="12.5" style="2" customWidth="1"/>
    <col min="12028" max="12028" width="25.5" style="2" customWidth="1"/>
    <col min="12029" max="12265" width="9" style="2"/>
    <col min="12266" max="12266" width="4.25" style="2" customWidth="1"/>
    <col min="12267" max="12267" width="4.875" style="2" customWidth="1"/>
    <col min="12268" max="12268" width="15.125" style="2" customWidth="1"/>
    <col min="12269" max="12269" width="16.5" style="2" customWidth="1"/>
    <col min="12270" max="12280" width="14.375" style="2" customWidth="1"/>
    <col min="12281" max="12281" width="18.5" style="2" customWidth="1"/>
    <col min="12282" max="12282" width="52.375" style="2" customWidth="1"/>
    <col min="12283" max="12283" width="12.5" style="2" customWidth="1"/>
    <col min="12284" max="12284" width="25.5" style="2" customWidth="1"/>
    <col min="12285" max="12521" width="9" style="2"/>
    <col min="12522" max="12522" width="4.25" style="2" customWidth="1"/>
    <col min="12523" max="12523" width="4.875" style="2" customWidth="1"/>
    <col min="12524" max="12524" width="15.125" style="2" customWidth="1"/>
    <col min="12525" max="12525" width="16.5" style="2" customWidth="1"/>
    <col min="12526" max="12536" width="14.375" style="2" customWidth="1"/>
    <col min="12537" max="12537" width="18.5" style="2" customWidth="1"/>
    <col min="12538" max="12538" width="52.375" style="2" customWidth="1"/>
    <col min="12539" max="12539" width="12.5" style="2" customWidth="1"/>
    <col min="12540" max="12540" width="25.5" style="2" customWidth="1"/>
    <col min="12541" max="12777" width="9" style="2"/>
    <col min="12778" max="12778" width="4.25" style="2" customWidth="1"/>
    <col min="12779" max="12779" width="4.875" style="2" customWidth="1"/>
    <col min="12780" max="12780" width="15.125" style="2" customWidth="1"/>
    <col min="12781" max="12781" width="16.5" style="2" customWidth="1"/>
    <col min="12782" max="12792" width="14.375" style="2" customWidth="1"/>
    <col min="12793" max="12793" width="18.5" style="2" customWidth="1"/>
    <col min="12794" max="12794" width="52.375" style="2" customWidth="1"/>
    <col min="12795" max="12795" width="12.5" style="2" customWidth="1"/>
    <col min="12796" max="12796" width="25.5" style="2" customWidth="1"/>
    <col min="12797" max="13033" width="9" style="2"/>
    <col min="13034" max="13034" width="4.25" style="2" customWidth="1"/>
    <col min="13035" max="13035" width="4.875" style="2" customWidth="1"/>
    <col min="13036" max="13036" width="15.125" style="2" customWidth="1"/>
    <col min="13037" max="13037" width="16.5" style="2" customWidth="1"/>
    <col min="13038" max="13048" width="14.375" style="2" customWidth="1"/>
    <col min="13049" max="13049" width="18.5" style="2" customWidth="1"/>
    <col min="13050" max="13050" width="52.375" style="2" customWidth="1"/>
    <col min="13051" max="13051" width="12.5" style="2" customWidth="1"/>
    <col min="13052" max="13052" width="25.5" style="2" customWidth="1"/>
    <col min="13053" max="13289" width="9" style="2"/>
    <col min="13290" max="13290" width="4.25" style="2" customWidth="1"/>
    <col min="13291" max="13291" width="4.875" style="2" customWidth="1"/>
    <col min="13292" max="13292" width="15.125" style="2" customWidth="1"/>
    <col min="13293" max="13293" width="16.5" style="2" customWidth="1"/>
    <col min="13294" max="13304" width="14.375" style="2" customWidth="1"/>
    <col min="13305" max="13305" width="18.5" style="2" customWidth="1"/>
    <col min="13306" max="13306" width="52.375" style="2" customWidth="1"/>
    <col min="13307" max="13307" width="12.5" style="2" customWidth="1"/>
    <col min="13308" max="13308" width="25.5" style="2" customWidth="1"/>
    <col min="13309" max="13545" width="9" style="2"/>
    <col min="13546" max="13546" width="4.25" style="2" customWidth="1"/>
    <col min="13547" max="13547" width="4.875" style="2" customWidth="1"/>
    <col min="13548" max="13548" width="15.125" style="2" customWidth="1"/>
    <col min="13549" max="13549" width="16.5" style="2" customWidth="1"/>
    <col min="13550" max="13560" width="14.375" style="2" customWidth="1"/>
    <col min="13561" max="13561" width="18.5" style="2" customWidth="1"/>
    <col min="13562" max="13562" width="52.375" style="2" customWidth="1"/>
    <col min="13563" max="13563" width="12.5" style="2" customWidth="1"/>
    <col min="13564" max="13564" width="25.5" style="2" customWidth="1"/>
    <col min="13565" max="13801" width="9" style="2"/>
    <col min="13802" max="13802" width="4.25" style="2" customWidth="1"/>
    <col min="13803" max="13803" width="4.875" style="2" customWidth="1"/>
    <col min="13804" max="13804" width="15.125" style="2" customWidth="1"/>
    <col min="13805" max="13805" width="16.5" style="2" customWidth="1"/>
    <col min="13806" max="13816" width="14.375" style="2" customWidth="1"/>
    <col min="13817" max="13817" width="18.5" style="2" customWidth="1"/>
    <col min="13818" max="13818" width="52.375" style="2" customWidth="1"/>
    <col min="13819" max="13819" width="12.5" style="2" customWidth="1"/>
    <col min="13820" max="13820" width="25.5" style="2" customWidth="1"/>
    <col min="13821" max="14057" width="9" style="2"/>
    <col min="14058" max="14058" width="4.25" style="2" customWidth="1"/>
    <col min="14059" max="14059" width="4.875" style="2" customWidth="1"/>
    <col min="14060" max="14060" width="15.125" style="2" customWidth="1"/>
    <col min="14061" max="14061" width="16.5" style="2" customWidth="1"/>
    <col min="14062" max="14072" width="14.375" style="2" customWidth="1"/>
    <col min="14073" max="14073" width="18.5" style="2" customWidth="1"/>
    <col min="14074" max="14074" width="52.375" style="2" customWidth="1"/>
    <col min="14075" max="14075" width="12.5" style="2" customWidth="1"/>
    <col min="14076" max="14076" width="25.5" style="2" customWidth="1"/>
    <col min="14077" max="14313" width="9" style="2"/>
    <col min="14314" max="14314" width="4.25" style="2" customWidth="1"/>
    <col min="14315" max="14315" width="4.875" style="2" customWidth="1"/>
    <col min="14316" max="14316" width="15.125" style="2" customWidth="1"/>
    <col min="14317" max="14317" width="16.5" style="2" customWidth="1"/>
    <col min="14318" max="14328" width="14.375" style="2" customWidth="1"/>
    <col min="14329" max="14329" width="18.5" style="2" customWidth="1"/>
    <col min="14330" max="14330" width="52.375" style="2" customWidth="1"/>
    <col min="14331" max="14331" width="12.5" style="2" customWidth="1"/>
    <col min="14332" max="14332" width="25.5" style="2" customWidth="1"/>
    <col min="14333" max="14569" width="9" style="2"/>
    <col min="14570" max="14570" width="4.25" style="2" customWidth="1"/>
    <col min="14571" max="14571" width="4.875" style="2" customWidth="1"/>
    <col min="14572" max="14572" width="15.125" style="2" customWidth="1"/>
    <col min="14573" max="14573" width="16.5" style="2" customWidth="1"/>
    <col min="14574" max="14584" width="14.375" style="2" customWidth="1"/>
    <col min="14585" max="14585" width="18.5" style="2" customWidth="1"/>
    <col min="14586" max="14586" width="52.375" style="2" customWidth="1"/>
    <col min="14587" max="14587" width="12.5" style="2" customWidth="1"/>
    <col min="14588" max="14588" width="25.5" style="2" customWidth="1"/>
    <col min="14589" max="14825" width="9" style="2"/>
    <col min="14826" max="14826" width="4.25" style="2" customWidth="1"/>
    <col min="14827" max="14827" width="4.875" style="2" customWidth="1"/>
    <col min="14828" max="14828" width="15.125" style="2" customWidth="1"/>
    <col min="14829" max="14829" width="16.5" style="2" customWidth="1"/>
    <col min="14830" max="14840" width="14.375" style="2" customWidth="1"/>
    <col min="14841" max="14841" width="18.5" style="2" customWidth="1"/>
    <col min="14842" max="14842" width="52.375" style="2" customWidth="1"/>
    <col min="14843" max="14843" width="12.5" style="2" customWidth="1"/>
    <col min="14844" max="14844" width="25.5" style="2" customWidth="1"/>
    <col min="14845" max="15081" width="9" style="2"/>
    <col min="15082" max="15082" width="4.25" style="2" customWidth="1"/>
    <col min="15083" max="15083" width="4.875" style="2" customWidth="1"/>
    <col min="15084" max="15084" width="15.125" style="2" customWidth="1"/>
    <col min="15085" max="15085" width="16.5" style="2" customWidth="1"/>
    <col min="15086" max="15096" width="14.375" style="2" customWidth="1"/>
    <col min="15097" max="15097" width="18.5" style="2" customWidth="1"/>
    <col min="15098" max="15098" width="52.375" style="2" customWidth="1"/>
    <col min="15099" max="15099" width="12.5" style="2" customWidth="1"/>
    <col min="15100" max="15100" width="25.5" style="2" customWidth="1"/>
    <col min="15101" max="15337" width="9" style="2"/>
    <col min="15338" max="15338" width="4.25" style="2" customWidth="1"/>
    <col min="15339" max="15339" width="4.875" style="2" customWidth="1"/>
    <col min="15340" max="15340" width="15.125" style="2" customWidth="1"/>
    <col min="15341" max="15341" width="16.5" style="2" customWidth="1"/>
    <col min="15342" max="15352" width="14.375" style="2" customWidth="1"/>
    <col min="15353" max="15353" width="18.5" style="2" customWidth="1"/>
    <col min="15354" max="15354" width="52.375" style="2" customWidth="1"/>
    <col min="15355" max="15355" width="12.5" style="2" customWidth="1"/>
    <col min="15356" max="15356" width="25.5" style="2" customWidth="1"/>
    <col min="15357" max="15593" width="9" style="2"/>
    <col min="15594" max="15594" width="4.25" style="2" customWidth="1"/>
    <col min="15595" max="15595" width="4.875" style="2" customWidth="1"/>
    <col min="15596" max="15596" width="15.125" style="2" customWidth="1"/>
    <col min="15597" max="15597" width="16.5" style="2" customWidth="1"/>
    <col min="15598" max="15608" width="14.375" style="2" customWidth="1"/>
    <col min="15609" max="15609" width="18.5" style="2" customWidth="1"/>
    <col min="15610" max="15610" width="52.375" style="2" customWidth="1"/>
    <col min="15611" max="15611" width="12.5" style="2" customWidth="1"/>
    <col min="15612" max="15612" width="25.5" style="2" customWidth="1"/>
    <col min="15613" max="15849" width="9" style="2"/>
    <col min="15850" max="15850" width="4.25" style="2" customWidth="1"/>
    <col min="15851" max="15851" width="4.875" style="2" customWidth="1"/>
    <col min="15852" max="15852" width="15.125" style="2" customWidth="1"/>
    <col min="15853" max="15853" width="16.5" style="2" customWidth="1"/>
    <col min="15854" max="15864" width="14.375" style="2" customWidth="1"/>
    <col min="15865" max="15865" width="18.5" style="2" customWidth="1"/>
    <col min="15866" max="15866" width="52.375" style="2" customWidth="1"/>
    <col min="15867" max="15867" width="12.5" style="2" customWidth="1"/>
    <col min="15868" max="15868" width="25.5" style="2" customWidth="1"/>
    <col min="15869" max="16105" width="9" style="2"/>
    <col min="16106" max="16106" width="4.25" style="2" customWidth="1"/>
    <col min="16107" max="16107" width="4.875" style="2" customWidth="1"/>
    <col min="16108" max="16108" width="15.125" style="2" customWidth="1"/>
    <col min="16109" max="16109" width="16.5" style="2" customWidth="1"/>
    <col min="16110" max="16120" width="14.375" style="2" customWidth="1"/>
    <col min="16121" max="16121" width="18.5" style="2" customWidth="1"/>
    <col min="16122" max="16122" width="52.375" style="2" customWidth="1"/>
    <col min="16123" max="16123" width="12.5" style="2" customWidth="1"/>
    <col min="16124" max="16124" width="25.5" style="2" customWidth="1"/>
    <col min="16125" max="16384" width="9" style="2"/>
  </cols>
  <sheetData>
    <row r="1" spans="1:17" ht="81" customHeight="1">
      <c r="A1" s="16"/>
      <c r="B1" s="90" t="s">
        <v>66</v>
      </c>
      <c r="C1" s="90"/>
      <c r="D1" s="90"/>
      <c r="E1" s="90"/>
      <c r="F1" s="90"/>
      <c r="G1" s="90"/>
      <c r="H1" s="90"/>
      <c r="I1" s="90"/>
      <c r="J1" s="90"/>
      <c r="K1" s="90"/>
      <c r="L1" s="90"/>
      <c r="M1" s="1"/>
      <c r="N1" s="1"/>
      <c r="O1" s="1"/>
      <c r="P1" s="1"/>
      <c r="Q1" s="1"/>
    </row>
    <row r="2" spans="1:17" ht="28.5" customHeight="1" thickBot="1">
      <c r="A2" s="16"/>
      <c r="B2" s="91" t="s">
        <v>46</v>
      </c>
      <c r="C2" s="91"/>
      <c r="D2" s="91"/>
      <c r="E2" s="91"/>
      <c r="F2" s="17"/>
      <c r="G2" s="17"/>
      <c r="H2" s="18"/>
      <c r="I2" s="18"/>
      <c r="J2" s="19"/>
      <c r="K2" s="19"/>
      <c r="L2" s="20" t="s">
        <v>13</v>
      </c>
      <c r="M2" s="3"/>
      <c r="N2" s="3"/>
      <c r="O2" s="4"/>
      <c r="P2" s="3"/>
      <c r="Q2" s="4"/>
    </row>
    <row r="3" spans="1:17" ht="59.25" customHeight="1">
      <c r="A3" s="16"/>
      <c r="B3" s="92" t="s">
        <v>0</v>
      </c>
      <c r="C3" s="93"/>
      <c r="D3" s="93"/>
      <c r="E3" s="93"/>
      <c r="F3" s="57" t="s">
        <v>49</v>
      </c>
      <c r="G3" s="21" t="s">
        <v>44</v>
      </c>
      <c r="H3" s="22" t="s">
        <v>62</v>
      </c>
      <c r="I3" s="22" t="s">
        <v>45</v>
      </c>
      <c r="J3" s="23" t="s">
        <v>20</v>
      </c>
      <c r="K3" s="24" t="s">
        <v>21</v>
      </c>
      <c r="L3" s="94" t="s">
        <v>64</v>
      </c>
    </row>
    <row r="4" spans="1:17" ht="37.5" customHeight="1">
      <c r="A4" s="16"/>
      <c r="B4" s="97" t="s">
        <v>18</v>
      </c>
      <c r="C4" s="98"/>
      <c r="D4" s="98"/>
      <c r="E4" s="98"/>
      <c r="F4" s="58"/>
      <c r="G4" s="14">
        <v>1</v>
      </c>
      <c r="H4" s="13">
        <v>1</v>
      </c>
      <c r="I4" s="13">
        <v>21</v>
      </c>
      <c r="J4" s="25"/>
      <c r="K4" s="26"/>
      <c r="L4" s="95"/>
    </row>
    <row r="5" spans="1:17" ht="37.5" customHeight="1">
      <c r="A5" s="16"/>
      <c r="B5" s="99" t="s">
        <v>19</v>
      </c>
      <c r="C5" s="100"/>
      <c r="D5" s="100"/>
      <c r="E5" s="100"/>
      <c r="F5" s="59"/>
      <c r="G5" s="14">
        <v>8</v>
      </c>
      <c r="H5" s="13">
        <v>7</v>
      </c>
      <c r="I5" s="13">
        <v>5</v>
      </c>
      <c r="J5" s="27"/>
      <c r="K5" s="28"/>
      <c r="L5" s="95"/>
    </row>
    <row r="6" spans="1:17" ht="37.5" customHeight="1">
      <c r="A6" s="16"/>
      <c r="B6" s="99" t="s">
        <v>14</v>
      </c>
      <c r="C6" s="100"/>
      <c r="D6" s="100"/>
      <c r="E6" s="100"/>
      <c r="F6" s="59"/>
      <c r="G6" s="14">
        <v>209</v>
      </c>
      <c r="H6" s="14">
        <v>183</v>
      </c>
      <c r="I6" s="14">
        <v>131</v>
      </c>
      <c r="J6" s="25"/>
      <c r="K6" s="26"/>
      <c r="L6" s="95"/>
    </row>
    <row r="7" spans="1:17" ht="37.5" customHeight="1">
      <c r="A7" s="16"/>
      <c r="B7" s="104" t="s">
        <v>48</v>
      </c>
      <c r="C7" s="105"/>
      <c r="D7" s="105"/>
      <c r="E7" s="106"/>
      <c r="F7" s="60"/>
      <c r="G7" s="66">
        <v>10700</v>
      </c>
      <c r="H7" s="66">
        <v>10700</v>
      </c>
      <c r="I7" s="66">
        <v>10700</v>
      </c>
      <c r="J7" s="29"/>
      <c r="K7" s="30"/>
      <c r="L7" s="95"/>
    </row>
    <row r="8" spans="1:17" ht="37.5" customHeight="1" thickBot="1">
      <c r="A8" s="16"/>
      <c r="B8" s="101" t="s">
        <v>47</v>
      </c>
      <c r="C8" s="102"/>
      <c r="D8" s="102"/>
      <c r="E8" s="103"/>
      <c r="F8" s="61"/>
      <c r="G8" s="31"/>
      <c r="H8" s="32"/>
      <c r="I8" s="32"/>
      <c r="J8" s="33"/>
      <c r="K8" s="34"/>
      <c r="L8" s="96"/>
    </row>
    <row r="9" spans="1:17" ht="37.5" customHeight="1">
      <c r="A9" s="16"/>
      <c r="B9" s="107" t="s">
        <v>1</v>
      </c>
      <c r="C9" s="88" t="s">
        <v>2</v>
      </c>
      <c r="D9" s="113" t="s">
        <v>50</v>
      </c>
      <c r="E9" s="35" t="s">
        <v>16</v>
      </c>
      <c r="F9" s="62"/>
      <c r="G9" s="36">
        <f>(G8*G6)</f>
        <v>0</v>
      </c>
      <c r="H9" s="36">
        <f>(H8*H6)</f>
        <v>0</v>
      </c>
      <c r="I9" s="36">
        <f>(I8*I6)</f>
        <v>0</v>
      </c>
      <c r="J9" s="37">
        <f t="shared" ref="J9:J33" si="0">SUM(G9:I9)</f>
        <v>0</v>
      </c>
      <c r="K9" s="38">
        <f t="shared" ref="K9:K14" si="1">J9*12</f>
        <v>0</v>
      </c>
      <c r="L9" s="7" t="s">
        <v>3</v>
      </c>
    </row>
    <row r="10" spans="1:17" ht="37.5" customHeight="1">
      <c r="A10" s="16"/>
      <c r="B10" s="108"/>
      <c r="C10" s="89"/>
      <c r="D10" s="114"/>
      <c r="E10" s="39" t="s">
        <v>15</v>
      </c>
      <c r="F10" s="63"/>
      <c r="G10" s="15"/>
      <c r="H10" s="40"/>
      <c r="I10" s="40"/>
      <c r="J10" s="41">
        <f t="shared" si="0"/>
        <v>0</v>
      </c>
      <c r="K10" s="38">
        <f t="shared" si="1"/>
        <v>0</v>
      </c>
      <c r="L10" s="8"/>
    </row>
    <row r="11" spans="1:17" ht="37.5" customHeight="1">
      <c r="A11" s="16"/>
      <c r="B11" s="108"/>
      <c r="C11" s="89"/>
      <c r="D11" s="114"/>
      <c r="E11" s="39" t="s">
        <v>24</v>
      </c>
      <c r="F11" s="63"/>
      <c r="G11" s="15"/>
      <c r="H11" s="40"/>
      <c r="I11" s="40"/>
      <c r="J11" s="41">
        <f t="shared" si="0"/>
        <v>0</v>
      </c>
      <c r="K11" s="38">
        <f t="shared" si="1"/>
        <v>0</v>
      </c>
      <c r="L11" s="8" t="s">
        <v>38</v>
      </c>
    </row>
    <row r="12" spans="1:17" ht="37.5" customHeight="1">
      <c r="A12" s="16"/>
      <c r="B12" s="108"/>
      <c r="C12" s="89"/>
      <c r="D12" s="115"/>
      <c r="E12" s="65" t="s">
        <v>33</v>
      </c>
      <c r="F12" s="63"/>
      <c r="G12" s="15"/>
      <c r="H12" s="40"/>
      <c r="I12" s="40"/>
      <c r="J12" s="41">
        <f t="shared" si="0"/>
        <v>0</v>
      </c>
      <c r="K12" s="38">
        <f t="shared" si="1"/>
        <v>0</v>
      </c>
      <c r="L12" s="8"/>
    </row>
    <row r="13" spans="1:17" ht="148.5" customHeight="1">
      <c r="A13" s="16"/>
      <c r="B13" s="108"/>
      <c r="C13" s="89"/>
      <c r="D13" s="111" t="s">
        <v>32</v>
      </c>
      <c r="E13" s="112"/>
      <c r="F13" s="63"/>
      <c r="G13" s="15">
        <f>ROUND(((G9+G10+G11+G12)/G6)*1.5*5*3,0)</f>
        <v>0</v>
      </c>
      <c r="H13" s="15">
        <f>ROUND(((H9+H10+H11+H12)/H6)*1.5*4*3,0)</f>
        <v>0</v>
      </c>
      <c r="I13" s="15">
        <f>ROUND(((I9+I10+I11+I12)/I6)*1.5*4*3,0)</f>
        <v>0</v>
      </c>
      <c r="J13" s="41">
        <f t="shared" si="0"/>
        <v>0</v>
      </c>
      <c r="K13" s="71">
        <f t="shared" si="1"/>
        <v>0</v>
      </c>
      <c r="L13" s="81" t="s">
        <v>63</v>
      </c>
    </row>
    <row r="14" spans="1:17" ht="37.5" customHeight="1">
      <c r="A14" s="16"/>
      <c r="B14" s="108"/>
      <c r="C14" s="89"/>
      <c r="D14" s="111" t="s">
        <v>34</v>
      </c>
      <c r="E14" s="112"/>
      <c r="F14" s="63"/>
      <c r="G14" s="15"/>
      <c r="H14" s="40"/>
      <c r="I14" s="40"/>
      <c r="J14" s="41">
        <f t="shared" si="0"/>
        <v>0</v>
      </c>
      <c r="K14" s="38">
        <f t="shared" si="1"/>
        <v>0</v>
      </c>
      <c r="L14" s="8" t="s">
        <v>36</v>
      </c>
    </row>
    <row r="15" spans="1:17" ht="37.5" customHeight="1">
      <c r="A15" s="16"/>
      <c r="B15" s="109"/>
      <c r="C15" s="89"/>
      <c r="D15" s="111" t="s">
        <v>4</v>
      </c>
      <c r="E15" s="112"/>
      <c r="F15" s="63"/>
      <c r="G15" s="42">
        <f>SUM(G9:G14)</f>
        <v>0</v>
      </c>
      <c r="H15" s="42">
        <f>SUM(H9:H14)</f>
        <v>0</v>
      </c>
      <c r="I15" s="42">
        <f>SUM(I9:I14)</f>
        <v>0</v>
      </c>
      <c r="J15" s="43">
        <f t="shared" si="0"/>
        <v>0</v>
      </c>
      <c r="K15" s="38"/>
      <c r="L15" s="44" t="s">
        <v>5</v>
      </c>
    </row>
    <row r="16" spans="1:17" ht="74.25" customHeight="1">
      <c r="A16" s="16"/>
      <c r="B16" s="110" t="s">
        <v>39</v>
      </c>
      <c r="C16" s="87" t="s">
        <v>41</v>
      </c>
      <c r="D16" s="87"/>
      <c r="E16" s="87"/>
      <c r="F16" s="63"/>
      <c r="G16" s="45">
        <f>ROUND(((G9+G10+G11+G12)/24)*5/12,0)</f>
        <v>0</v>
      </c>
      <c r="H16" s="45">
        <f t="shared" ref="H16:I16" si="2">ROUND(((H9+H10+H11+H12)/24)*5/12,0)</f>
        <v>0</v>
      </c>
      <c r="I16" s="45">
        <f t="shared" si="2"/>
        <v>0</v>
      </c>
      <c r="J16" s="41">
        <f t="shared" si="0"/>
        <v>0</v>
      </c>
      <c r="K16" s="71">
        <f>J16*12</f>
        <v>0</v>
      </c>
      <c r="L16" s="82" t="s">
        <v>42</v>
      </c>
    </row>
    <row r="17" spans="1:22" ht="37.5" customHeight="1">
      <c r="A17" s="16"/>
      <c r="B17" s="109"/>
      <c r="C17" s="87" t="s">
        <v>6</v>
      </c>
      <c r="D17" s="87"/>
      <c r="E17" s="87"/>
      <c r="F17" s="63"/>
      <c r="G17" s="45">
        <f>ROUND((G15+G16)/12,0)</f>
        <v>0</v>
      </c>
      <c r="H17" s="45">
        <f>ROUND((H15+H16)/12,0)</f>
        <v>0</v>
      </c>
      <c r="I17" s="45">
        <f>ROUND((I15+I16)/12,0)</f>
        <v>0</v>
      </c>
      <c r="J17" s="41">
        <f t="shared" si="0"/>
        <v>0</v>
      </c>
      <c r="K17" s="38">
        <f>J17*12</f>
        <v>0</v>
      </c>
      <c r="L17" s="9" t="s">
        <v>31</v>
      </c>
    </row>
    <row r="18" spans="1:22" s="5" customFormat="1" ht="37.5" customHeight="1">
      <c r="A18" s="16"/>
      <c r="B18" s="99" t="s">
        <v>40</v>
      </c>
      <c r="C18" s="100"/>
      <c r="D18" s="100"/>
      <c r="E18" s="100"/>
      <c r="F18" s="59"/>
      <c r="G18" s="42">
        <f>SUM(G15:G17)</f>
        <v>0</v>
      </c>
      <c r="H18" s="42">
        <f t="shared" ref="H18:I18" si="3">SUM(H15:H17)</f>
        <v>0</v>
      </c>
      <c r="I18" s="42">
        <f t="shared" si="3"/>
        <v>0</v>
      </c>
      <c r="J18" s="43">
        <f t="shared" si="0"/>
        <v>0</v>
      </c>
      <c r="K18" s="38"/>
      <c r="L18" s="47"/>
    </row>
    <row r="19" spans="1:22" ht="37.5" customHeight="1">
      <c r="A19" s="16"/>
      <c r="B19" s="123" t="s">
        <v>7</v>
      </c>
      <c r="C19" s="87" t="s">
        <v>9</v>
      </c>
      <c r="D19" s="87"/>
      <c r="E19" s="87"/>
      <c r="F19" s="72">
        <v>3.5950000000000003E-2</v>
      </c>
      <c r="G19" s="48">
        <f>ROUND(G15*$F$19,0)</f>
        <v>0</v>
      </c>
      <c r="H19" s="48">
        <f>ROUND(H15*$F$19,0)</f>
        <v>0</v>
      </c>
      <c r="I19" s="48">
        <f>ROUND(I15*$F$19,0)</f>
        <v>0</v>
      </c>
      <c r="J19" s="41">
        <f t="shared" si="0"/>
        <v>0</v>
      </c>
      <c r="K19" s="38">
        <f>J19*12</f>
        <v>0</v>
      </c>
      <c r="L19" s="11" t="s">
        <v>51</v>
      </c>
    </row>
    <row r="20" spans="1:22" ht="37.5" customHeight="1">
      <c r="A20" s="16"/>
      <c r="B20" s="123"/>
      <c r="C20" s="87" t="s">
        <v>26</v>
      </c>
      <c r="D20" s="87"/>
      <c r="E20" s="87"/>
      <c r="F20" s="72">
        <v>0.13139999999999999</v>
      </c>
      <c r="G20" s="48">
        <f>ROUND($G$15*$F$20,0)</f>
        <v>0</v>
      </c>
      <c r="H20" s="48">
        <f>ROUND($H$15*$F$20,0)</f>
        <v>0</v>
      </c>
      <c r="I20" s="48">
        <f>ROUND($I$15*$F$20,0)</f>
        <v>0</v>
      </c>
      <c r="J20" s="41">
        <f t="shared" si="0"/>
        <v>0</v>
      </c>
      <c r="K20" s="38">
        <f>J20*12</f>
        <v>0</v>
      </c>
      <c r="L20" s="11" t="s">
        <v>52</v>
      </c>
    </row>
    <row r="21" spans="1:22" ht="37.5" customHeight="1">
      <c r="A21" s="16"/>
      <c r="B21" s="123"/>
      <c r="C21" s="87" t="s">
        <v>8</v>
      </c>
      <c r="D21" s="87"/>
      <c r="E21" s="87"/>
      <c r="F21" s="73">
        <v>0.05</v>
      </c>
      <c r="G21" s="48">
        <f>ROUND($G$15*$F$21,0)</f>
        <v>0</v>
      </c>
      <c r="H21" s="48">
        <f>ROUND($H$15*$F$21,0)</f>
        <v>0</v>
      </c>
      <c r="I21" s="48">
        <f>ROUND($I$15*$F$21,0)</f>
        <v>0</v>
      </c>
      <c r="J21" s="41">
        <f t="shared" si="0"/>
        <v>0</v>
      </c>
      <c r="K21" s="38">
        <f t="shared" ref="K21:K25" si="4">J21*12</f>
        <v>0</v>
      </c>
      <c r="L21" s="11" t="s">
        <v>53</v>
      </c>
    </row>
    <row r="22" spans="1:22" ht="37.5" customHeight="1">
      <c r="A22" s="16"/>
      <c r="B22" s="123"/>
      <c r="C22" s="87" t="s">
        <v>10</v>
      </c>
      <c r="D22" s="87"/>
      <c r="E22" s="87"/>
      <c r="F22" s="72">
        <v>1.8499999999999999E-2</v>
      </c>
      <c r="G22" s="48">
        <f>ROUND($G$15*$F$22,0)</f>
        <v>0</v>
      </c>
      <c r="H22" s="48">
        <f>ROUND($H$15*$F$22,0)</f>
        <v>0</v>
      </c>
      <c r="I22" s="48">
        <f>ROUND($I$15*$F$22,0)</f>
        <v>0</v>
      </c>
      <c r="J22" s="41">
        <f t="shared" si="0"/>
        <v>0</v>
      </c>
      <c r="K22" s="38">
        <f t="shared" si="4"/>
        <v>0</v>
      </c>
      <c r="L22" s="11" t="s">
        <v>54</v>
      </c>
    </row>
    <row r="23" spans="1:22" ht="37.5" customHeight="1">
      <c r="A23" s="16"/>
      <c r="B23" s="123"/>
      <c r="C23" s="87" t="s">
        <v>11</v>
      </c>
      <c r="D23" s="87"/>
      <c r="E23" s="87"/>
      <c r="F23" s="72">
        <v>8.6E-3</v>
      </c>
      <c r="G23" s="48">
        <f>ROUND($G$15*$F$23,0)</f>
        <v>0</v>
      </c>
      <c r="H23" s="48">
        <f>ROUND($H$15*$F$23,0)</f>
        <v>0</v>
      </c>
      <c r="I23" s="48">
        <f>ROUND($I$15*$F$23,0)</f>
        <v>0</v>
      </c>
      <c r="J23" s="41">
        <f t="shared" si="0"/>
        <v>0</v>
      </c>
      <c r="K23" s="38">
        <f t="shared" si="4"/>
        <v>0</v>
      </c>
      <c r="L23" s="11" t="s">
        <v>55</v>
      </c>
    </row>
    <row r="24" spans="1:22" ht="37.5" customHeight="1">
      <c r="A24" s="16"/>
      <c r="B24" s="123"/>
      <c r="C24" s="87" t="s">
        <v>35</v>
      </c>
      <c r="D24" s="87"/>
      <c r="E24" s="87"/>
      <c r="F24" s="72">
        <v>5.0000000000000001E-3</v>
      </c>
      <c r="G24" s="48">
        <f>ROUND($G$15*$F$24,0)</f>
        <v>0</v>
      </c>
      <c r="H24" s="48">
        <f>ROUND($H$15*$F$24,0)</f>
        <v>0</v>
      </c>
      <c r="I24" s="48">
        <f>ROUND($I$15*$F$24,0)</f>
        <v>0</v>
      </c>
      <c r="J24" s="41">
        <f t="shared" si="0"/>
        <v>0</v>
      </c>
      <c r="K24" s="38">
        <f t="shared" si="4"/>
        <v>0</v>
      </c>
      <c r="L24" s="11" t="s">
        <v>37</v>
      </c>
    </row>
    <row r="25" spans="1:22" ht="37.5" customHeight="1">
      <c r="A25" s="16"/>
      <c r="B25" s="123"/>
      <c r="C25" s="87" t="s">
        <v>56</v>
      </c>
      <c r="D25" s="87"/>
      <c r="E25" s="87"/>
      <c r="F25" s="72">
        <v>8.9999999999999998E-4</v>
      </c>
      <c r="G25" s="48">
        <f>ROUND($G$15*$F$25,0)</f>
        <v>0</v>
      </c>
      <c r="H25" s="48">
        <f>ROUND($H$15*$F$25,0)</f>
        <v>0</v>
      </c>
      <c r="I25" s="48">
        <f>ROUND($I$15*$F$25,0)</f>
        <v>0</v>
      </c>
      <c r="J25" s="41">
        <f t="shared" si="0"/>
        <v>0</v>
      </c>
      <c r="K25" s="38">
        <f t="shared" si="4"/>
        <v>0</v>
      </c>
      <c r="L25" s="10" t="s">
        <v>61</v>
      </c>
    </row>
    <row r="26" spans="1:22" ht="37.5" customHeight="1">
      <c r="A26" s="16"/>
      <c r="B26" s="123"/>
      <c r="C26" s="87" t="s">
        <v>57</v>
      </c>
      <c r="D26" s="87"/>
      <c r="E26" s="87"/>
      <c r="F26" s="74">
        <v>6.0000000000000002E-5</v>
      </c>
      <c r="G26" s="48">
        <f>ROUND($G$15*$F$26,0)</f>
        <v>0</v>
      </c>
      <c r="H26" s="48">
        <f>ROUND($H$15*$F$26,0)</f>
        <v>0</v>
      </c>
      <c r="I26" s="48">
        <f>ROUND($I$15*$F$26,0)</f>
        <v>0</v>
      </c>
      <c r="J26" s="41">
        <f t="shared" si="0"/>
        <v>0</v>
      </c>
      <c r="K26" s="38">
        <f>J26*12</f>
        <v>0</v>
      </c>
      <c r="L26" s="10" t="s">
        <v>61</v>
      </c>
    </row>
    <row r="27" spans="1:22" ht="37.5" customHeight="1">
      <c r="A27" s="16"/>
      <c r="B27" s="99" t="s">
        <v>17</v>
      </c>
      <c r="C27" s="100"/>
      <c r="D27" s="100"/>
      <c r="E27" s="100"/>
      <c r="F27" s="59"/>
      <c r="G27" s="42">
        <f>SUM(G19:G26)</f>
        <v>0</v>
      </c>
      <c r="H27" s="42">
        <f t="shared" ref="H27:I27" si="5">SUM(H19:H26)</f>
        <v>0</v>
      </c>
      <c r="I27" s="42">
        <f t="shared" si="5"/>
        <v>0</v>
      </c>
      <c r="J27" s="43">
        <f t="shared" si="0"/>
        <v>0</v>
      </c>
      <c r="K27" s="38"/>
      <c r="L27" s="80" t="s">
        <v>65</v>
      </c>
      <c r="V27" s="6"/>
    </row>
    <row r="28" spans="1:22" ht="37.5" customHeight="1">
      <c r="A28" s="16"/>
      <c r="B28" s="120" t="s">
        <v>30</v>
      </c>
      <c r="C28" s="111" t="s">
        <v>27</v>
      </c>
      <c r="D28" s="122"/>
      <c r="E28" s="112"/>
      <c r="F28" s="75">
        <v>0.01</v>
      </c>
      <c r="G28" s="49">
        <f>ROUND(SUM(G18,G27)*$F$28,0)</f>
        <v>0</v>
      </c>
      <c r="H28" s="49">
        <f>ROUND(SUM(H18,H27)*$F$28,0)</f>
        <v>0</v>
      </c>
      <c r="I28" s="49">
        <f>ROUND(SUM(I18,I27)*$F$28,0)</f>
        <v>0</v>
      </c>
      <c r="J28" s="41">
        <f t="shared" si="0"/>
        <v>0</v>
      </c>
      <c r="K28" s="38">
        <f>J28*12</f>
        <v>0</v>
      </c>
      <c r="L28" s="10" t="s">
        <v>58</v>
      </c>
    </row>
    <row r="29" spans="1:22" ht="37.5" customHeight="1">
      <c r="A29" s="16"/>
      <c r="B29" s="121"/>
      <c r="C29" s="111" t="s">
        <v>28</v>
      </c>
      <c r="D29" s="122"/>
      <c r="E29" s="112"/>
      <c r="F29" s="75">
        <v>0.01</v>
      </c>
      <c r="G29" s="49">
        <f>ROUND(SUM(G18,G27)*$F$29,0)</f>
        <v>0</v>
      </c>
      <c r="H29" s="49">
        <f>ROUND(SUM(H18,H27)*$F$29,0)</f>
        <v>0</v>
      </c>
      <c r="I29" s="49">
        <f>ROUND(SUM(I18,I27)*$F$29,0)</f>
        <v>0</v>
      </c>
      <c r="J29" s="41">
        <f t="shared" si="0"/>
        <v>0</v>
      </c>
      <c r="K29" s="38">
        <f>J29*12</f>
        <v>0</v>
      </c>
      <c r="L29" s="11" t="s">
        <v>25</v>
      </c>
    </row>
    <row r="30" spans="1:22" ht="37.5" customHeight="1">
      <c r="A30" s="16"/>
      <c r="B30" s="99" t="s">
        <v>29</v>
      </c>
      <c r="C30" s="100"/>
      <c r="D30" s="100"/>
      <c r="E30" s="100"/>
      <c r="F30" s="59"/>
      <c r="G30" s="42">
        <f>SUM(G28:G29)</f>
        <v>0</v>
      </c>
      <c r="H30" s="42">
        <f t="shared" ref="H30:I30" si="6">SUM(H28:H29)</f>
        <v>0</v>
      </c>
      <c r="I30" s="42">
        <f t="shared" si="6"/>
        <v>0</v>
      </c>
      <c r="J30" s="43">
        <f t="shared" si="0"/>
        <v>0</v>
      </c>
      <c r="K30" s="38"/>
      <c r="L30" s="12"/>
    </row>
    <row r="31" spans="1:22" ht="37.5" customHeight="1">
      <c r="A31" s="16"/>
      <c r="B31" s="83" t="s">
        <v>43</v>
      </c>
      <c r="C31" s="84"/>
      <c r="D31" s="84"/>
      <c r="E31" s="85"/>
      <c r="F31" s="64"/>
      <c r="G31" s="42">
        <f>SUM(G18,G27,G30)</f>
        <v>0</v>
      </c>
      <c r="H31" s="42">
        <f>SUM(H18,H27,H30)</f>
        <v>0</v>
      </c>
      <c r="I31" s="42">
        <f t="shared" ref="I31" si="7">SUM(I18,I27,I30)</f>
        <v>0</v>
      </c>
      <c r="J31" s="43">
        <f t="shared" si="0"/>
        <v>0</v>
      </c>
      <c r="K31" s="38"/>
      <c r="L31" s="12"/>
    </row>
    <row r="32" spans="1:22" ht="37.5" customHeight="1">
      <c r="A32" s="16"/>
      <c r="B32" s="86" t="s">
        <v>12</v>
      </c>
      <c r="C32" s="87"/>
      <c r="D32" s="87"/>
      <c r="E32" s="87"/>
      <c r="F32" s="63"/>
      <c r="G32" s="45">
        <f>G31*0.1</f>
        <v>0</v>
      </c>
      <c r="H32" s="45">
        <f t="shared" ref="H32:I32" si="8">H31*0.1</f>
        <v>0</v>
      </c>
      <c r="I32" s="45">
        <f t="shared" si="8"/>
        <v>0</v>
      </c>
      <c r="J32" s="50">
        <f t="shared" si="0"/>
        <v>0</v>
      </c>
      <c r="K32" s="38"/>
      <c r="L32" s="12"/>
    </row>
    <row r="33" spans="1:12" ht="37.5" customHeight="1">
      <c r="A33" s="16"/>
      <c r="B33" s="116" t="s">
        <v>60</v>
      </c>
      <c r="C33" s="117"/>
      <c r="D33" s="117"/>
      <c r="E33" s="117"/>
      <c r="F33" s="67"/>
      <c r="G33" s="68">
        <f>G31+G32</f>
        <v>0</v>
      </c>
      <c r="H33" s="68">
        <f t="shared" ref="H33:I33" si="9">H31+H32</f>
        <v>0</v>
      </c>
      <c r="I33" s="68">
        <f t="shared" si="9"/>
        <v>0</v>
      </c>
      <c r="J33" s="69">
        <f t="shared" si="0"/>
        <v>0</v>
      </c>
      <c r="K33" s="38"/>
      <c r="L33" s="70"/>
    </row>
    <row r="34" spans="1:12" ht="37.5" customHeight="1">
      <c r="A34" s="16" t="s">
        <v>23</v>
      </c>
      <c r="B34" s="86" t="s">
        <v>22</v>
      </c>
      <c r="C34" s="87"/>
      <c r="D34" s="87"/>
      <c r="E34" s="87"/>
      <c r="F34" s="63"/>
      <c r="G34" s="42">
        <f>G33*12</f>
        <v>0</v>
      </c>
      <c r="H34" s="42">
        <f t="shared" ref="H34:I34" si="10">H33*12</f>
        <v>0</v>
      </c>
      <c r="I34" s="42">
        <f t="shared" si="10"/>
        <v>0</v>
      </c>
      <c r="J34" s="43">
        <f>SUM(J32:J33)</f>
        <v>0</v>
      </c>
      <c r="K34" s="38"/>
      <c r="L34" s="12"/>
    </row>
    <row r="35" spans="1:12" ht="37.5" customHeight="1">
      <c r="A35" s="16"/>
      <c r="B35" s="124" t="s">
        <v>18</v>
      </c>
      <c r="C35" s="122"/>
      <c r="D35" s="122"/>
      <c r="E35" s="112"/>
      <c r="F35" s="63"/>
      <c r="G35" s="42">
        <v>1</v>
      </c>
      <c r="H35" s="42">
        <f>H4</f>
        <v>1</v>
      </c>
      <c r="I35" s="42">
        <f>I4</f>
        <v>21</v>
      </c>
      <c r="J35" s="43">
        <f>SUM(G35:I35)</f>
        <v>23</v>
      </c>
      <c r="K35" s="46"/>
      <c r="L35" s="12"/>
    </row>
    <row r="36" spans="1:12" ht="37.5" customHeight="1" thickBot="1">
      <c r="A36" s="16"/>
      <c r="B36" s="118" t="s">
        <v>59</v>
      </c>
      <c r="C36" s="119"/>
      <c r="D36" s="119"/>
      <c r="E36" s="119"/>
      <c r="F36" s="76"/>
      <c r="G36" s="77">
        <f>G34*G35</f>
        <v>0</v>
      </c>
      <c r="H36" s="77">
        <f>H34*H35</f>
        <v>0</v>
      </c>
      <c r="I36" s="77">
        <f t="shared" ref="I36" si="11">I34*I35</f>
        <v>0</v>
      </c>
      <c r="J36" s="78"/>
      <c r="K36" s="79">
        <f>SUM(G36:J36)</f>
        <v>0</v>
      </c>
      <c r="L36" s="51"/>
    </row>
    <row r="37" spans="1:12">
      <c r="A37" s="52"/>
      <c r="B37" s="53"/>
      <c r="C37" s="53"/>
      <c r="D37" s="53"/>
      <c r="E37" s="53"/>
      <c r="F37" s="53"/>
      <c r="G37" s="54"/>
    </row>
  </sheetData>
  <mergeCells count="39">
    <mergeCell ref="B33:E33"/>
    <mergeCell ref="B34:E34"/>
    <mergeCell ref="B36:E36"/>
    <mergeCell ref="C23:E23"/>
    <mergeCell ref="C24:E24"/>
    <mergeCell ref="B27:E27"/>
    <mergeCell ref="B28:B29"/>
    <mergeCell ref="C28:E28"/>
    <mergeCell ref="C29:E29"/>
    <mergeCell ref="B19:B26"/>
    <mergeCell ref="C19:E19"/>
    <mergeCell ref="C20:E20"/>
    <mergeCell ref="C21:E21"/>
    <mergeCell ref="C22:E22"/>
    <mergeCell ref="B30:E30"/>
    <mergeCell ref="B35:E35"/>
    <mergeCell ref="B1:L1"/>
    <mergeCell ref="B2:E2"/>
    <mergeCell ref="B3:E3"/>
    <mergeCell ref="L3:L8"/>
    <mergeCell ref="B4:E4"/>
    <mergeCell ref="B5:E5"/>
    <mergeCell ref="B6:E6"/>
    <mergeCell ref="B8:E8"/>
    <mergeCell ref="B7:E7"/>
    <mergeCell ref="B31:E31"/>
    <mergeCell ref="B32:E32"/>
    <mergeCell ref="C9:C15"/>
    <mergeCell ref="C16:E16"/>
    <mergeCell ref="C17:E17"/>
    <mergeCell ref="B18:E18"/>
    <mergeCell ref="B9:B15"/>
    <mergeCell ref="B16:B17"/>
    <mergeCell ref="C25:E25"/>
    <mergeCell ref="C26:E26"/>
    <mergeCell ref="D13:E13"/>
    <mergeCell ref="D14:E14"/>
    <mergeCell ref="D15:E15"/>
    <mergeCell ref="D9:D12"/>
  </mergeCells>
  <phoneticPr fontId="3" type="noConversion"/>
  <printOptions horizontalCentered="1"/>
  <pageMargins left="0.25" right="0.25" top="0.75" bottom="0.75" header="0.3" footer="0.3"/>
  <pageSetup paperSize="9" scale="24" orientation="landscape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용역비 세부산출내역서</vt:lpstr>
      <vt:lpstr>'용역비 세부산출내역서'!Print_Area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NH</dc:creator>
  <cp:lastModifiedBy>kahp</cp:lastModifiedBy>
  <cp:lastPrinted>2023-10-24T07:28:11Z</cp:lastPrinted>
  <dcterms:created xsi:type="dcterms:W3CDTF">2015-04-29T23:32:38Z</dcterms:created>
  <dcterms:modified xsi:type="dcterms:W3CDTF">2026-10-10T04:32:57Z</dcterms:modified>
</cp:coreProperties>
</file>