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계약\2026\26전략\(조달청)한국건강관리협회 통합콜센터 운영\"/>
    </mc:Choice>
  </mc:AlternateContent>
  <xr:revisionPtr revIDLastSave="0" documentId="8_{560D68EF-9E50-416D-A719-689B66A22B1B}" xr6:coauthVersionLast="47" xr6:coauthVersionMax="47" xr10:uidLastSave="{00000000-0000-0000-0000-000000000000}"/>
  <bookViews>
    <workbookView xWindow="28680" yWindow="-120" windowWidth="29040" windowHeight="15720" activeTab="1" xr2:uid="{827CAFCC-D315-41D4-9E2F-7DD7082A0632}"/>
  </bookViews>
  <sheets>
    <sheet name="통합" sheetId="5" r:id="rId1"/>
    <sheet name="수도권" sheetId="4" r:id="rId2"/>
    <sheet name="대구경북" sheetId="2" r:id="rId3"/>
    <sheet name="부울경" sheetId="3" r:id="rId4"/>
    <sheet name="제주" sheetId="7" r:id="rId5"/>
    <sheet name="단시간상담사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0" i="5" l="1"/>
  <c r="D10" i="5"/>
  <c r="E10" i="5"/>
  <c r="F10" i="5"/>
  <c r="C11" i="5"/>
  <c r="D11" i="5"/>
  <c r="E11" i="5"/>
  <c r="F11" i="5"/>
  <c r="F26" i="7" l="1"/>
  <c r="F26" i="5" s="1"/>
  <c r="F25" i="7"/>
  <c r="F25" i="5" s="1"/>
  <c r="F24" i="7"/>
  <c r="F24" i="5" s="1"/>
  <c r="F23" i="7"/>
  <c r="F23" i="5" s="1"/>
  <c r="F29" i="7" l="1"/>
  <c r="F29" i="5" s="1"/>
  <c r="F28" i="7"/>
  <c r="F28" i="5" s="1"/>
  <c r="F6" i="7" l="1"/>
  <c r="F6" i="5" s="1"/>
  <c r="F5" i="7"/>
  <c r="F5" i="5" s="1"/>
  <c r="F7" i="7"/>
  <c r="F7" i="5" s="1"/>
  <c r="F8" i="7"/>
  <c r="F8" i="5" s="1"/>
  <c r="F9" i="7"/>
  <c r="F9" i="5" s="1"/>
  <c r="C27" i="7"/>
  <c r="D27" i="7"/>
  <c r="E27" i="7"/>
  <c r="F33" i="7"/>
  <c r="D35" i="7"/>
  <c r="E35" i="7"/>
  <c r="D27" i="2"/>
  <c r="D35" i="2"/>
  <c r="F6" i="4"/>
  <c r="C6" i="5" s="1"/>
  <c r="G33" i="7" l="1"/>
  <c r="F33" i="5"/>
  <c r="F27" i="7"/>
  <c r="F27" i="5" s="1"/>
  <c r="F21" i="7"/>
  <c r="F21" i="5" s="1"/>
  <c r="C35" i="7"/>
  <c r="F35" i="7" s="1"/>
  <c r="F35" i="5" s="1"/>
  <c r="F34" i="7"/>
  <c r="F34" i="5" s="1"/>
  <c r="C14" i="7"/>
  <c r="C15" i="7"/>
  <c r="C17" i="7"/>
  <c r="C18" i="7"/>
  <c r="C19" i="7"/>
  <c r="C20" i="7"/>
  <c r="D18" i="7"/>
  <c r="D19" i="7"/>
  <c r="E15" i="7"/>
  <c r="E17" i="7"/>
  <c r="E18" i="7"/>
  <c r="E19" i="7"/>
  <c r="E20" i="7"/>
  <c r="E14" i="7"/>
  <c r="D15" i="7"/>
  <c r="D17" i="7"/>
  <c r="D20" i="7"/>
  <c r="F12" i="7"/>
  <c r="F12" i="5" s="1"/>
  <c r="D14" i="2"/>
  <c r="D27" i="6"/>
  <c r="D35" i="6"/>
  <c r="D15" i="6"/>
  <c r="D16" i="6" s="1"/>
  <c r="D17" i="6"/>
  <c r="D18" i="6"/>
  <c r="D19" i="6"/>
  <c r="D20" i="6"/>
  <c r="D14" i="6"/>
  <c r="D22" i="6" l="1"/>
  <c r="F20" i="7"/>
  <c r="F20" i="5" s="1"/>
  <c r="F18" i="7"/>
  <c r="F18" i="5" s="1"/>
  <c r="F19" i="7"/>
  <c r="F19" i="5" s="1"/>
  <c r="C16" i="7"/>
  <c r="C22" i="7" s="1"/>
  <c r="E16" i="7"/>
  <c r="E22" i="7" s="1"/>
  <c r="F17" i="7"/>
  <c r="F17" i="5" s="1"/>
  <c r="D16" i="7"/>
  <c r="F15" i="7"/>
  <c r="F15" i="5" s="1"/>
  <c r="D14" i="7"/>
  <c r="F13" i="7"/>
  <c r="F13" i="5" s="1"/>
  <c r="D22" i="2"/>
  <c r="D30" i="6"/>
  <c r="F16" i="7" l="1"/>
  <c r="F16" i="5" s="1"/>
  <c r="D22" i="7"/>
  <c r="F14" i="7"/>
  <c r="F14" i="5" s="1"/>
  <c r="D31" i="6"/>
  <c r="D32" i="6" s="1"/>
  <c r="D36" i="6" s="1"/>
  <c r="D37" i="6" s="1"/>
  <c r="E30" i="7" l="1"/>
  <c r="E31" i="7" s="1"/>
  <c r="E32" i="7" s="1"/>
  <c r="E36" i="7" s="1"/>
  <c r="E37" i="7" s="1"/>
  <c r="F22" i="7"/>
  <c r="F22" i="5" s="1"/>
  <c r="C30" i="7"/>
  <c r="D30" i="2"/>
  <c r="F35" i="6"/>
  <c r="F27" i="6"/>
  <c r="F15" i="6"/>
  <c r="F16" i="6" s="1"/>
  <c r="F17" i="6"/>
  <c r="F18" i="6"/>
  <c r="F19" i="6"/>
  <c r="F20" i="6"/>
  <c r="E35" i="6"/>
  <c r="E27" i="6"/>
  <c r="F22" i="6" l="1"/>
  <c r="D30" i="7"/>
  <c r="C31" i="7"/>
  <c r="C32" i="7" s="1"/>
  <c r="C36" i="7" s="1"/>
  <c r="C37" i="7" s="1"/>
  <c r="D31" i="2"/>
  <c r="D32" i="2" s="1"/>
  <c r="D36" i="2" s="1"/>
  <c r="D37" i="2" s="1"/>
  <c r="F14" i="6"/>
  <c r="E19" i="6"/>
  <c r="E18" i="6"/>
  <c r="E17" i="6"/>
  <c r="E15" i="6"/>
  <c r="E16" i="6" s="1"/>
  <c r="E14" i="6"/>
  <c r="E20" i="6"/>
  <c r="E22" i="6" l="1"/>
  <c r="F30" i="6"/>
  <c r="F31" i="6" s="1"/>
  <c r="F32" i="6" s="1"/>
  <c r="F36" i="6" s="1"/>
  <c r="F37" i="6" s="1"/>
  <c r="D31" i="7"/>
  <c r="F30" i="7"/>
  <c r="F30" i="5" s="1"/>
  <c r="E30" i="6"/>
  <c r="G35" i="6"/>
  <c r="C35" i="6"/>
  <c r="G27" i="6"/>
  <c r="C27" i="6"/>
  <c r="G20" i="6"/>
  <c r="H33" i="5"/>
  <c r="G30" i="7" l="1"/>
  <c r="F31" i="7"/>
  <c r="F31" i="5" s="1"/>
  <c r="D32" i="7"/>
  <c r="D36" i="7" s="1"/>
  <c r="D37" i="7" s="1"/>
  <c r="E31" i="6"/>
  <c r="E32" i="6" s="1"/>
  <c r="E36" i="6" s="1"/>
  <c r="E37" i="6" s="1"/>
  <c r="C19" i="6"/>
  <c r="G14" i="6"/>
  <c r="G18" i="6"/>
  <c r="G17" i="6"/>
  <c r="G15" i="6"/>
  <c r="G19" i="6"/>
  <c r="C18" i="6"/>
  <c r="C20" i="6"/>
  <c r="C15" i="6"/>
  <c r="C17" i="6"/>
  <c r="G34" i="2"/>
  <c r="D34" i="5" s="1"/>
  <c r="F33" i="4"/>
  <c r="C33" i="5" s="1"/>
  <c r="E35" i="4"/>
  <c r="D35" i="4"/>
  <c r="C35" i="4"/>
  <c r="E27" i="4"/>
  <c r="D27" i="4"/>
  <c r="C27" i="4"/>
  <c r="F26" i="4"/>
  <c r="C26" i="5" s="1"/>
  <c r="F25" i="4"/>
  <c r="C25" i="5" s="1"/>
  <c r="F24" i="4"/>
  <c r="C24" i="5" s="1"/>
  <c r="F23" i="4"/>
  <c r="C23" i="5" s="1"/>
  <c r="F21" i="4"/>
  <c r="C21" i="5" s="1"/>
  <c r="F9" i="4"/>
  <c r="C9" i="5" s="1"/>
  <c r="F8" i="4"/>
  <c r="C8" i="5" s="1"/>
  <c r="F7" i="4"/>
  <c r="C7" i="5" s="1"/>
  <c r="F5" i="4"/>
  <c r="C5" i="5" s="1"/>
  <c r="E35" i="3"/>
  <c r="D35" i="3"/>
  <c r="C35" i="3"/>
  <c r="F33" i="3"/>
  <c r="E33" i="5" s="1"/>
  <c r="E27" i="3"/>
  <c r="D27" i="3"/>
  <c r="C27" i="3"/>
  <c r="F26" i="3"/>
  <c r="E26" i="5" s="1"/>
  <c r="F25" i="3"/>
  <c r="E25" i="5" s="1"/>
  <c r="F24" i="3"/>
  <c r="E24" i="5" s="1"/>
  <c r="F23" i="3"/>
  <c r="E23" i="5" s="1"/>
  <c r="F21" i="3"/>
  <c r="E21" i="5" s="1"/>
  <c r="F9" i="3"/>
  <c r="E9" i="5" s="1"/>
  <c r="F8" i="3"/>
  <c r="E8" i="5" s="1"/>
  <c r="F7" i="3"/>
  <c r="E7" i="5" s="1"/>
  <c r="F5" i="3"/>
  <c r="E5" i="5" s="1"/>
  <c r="F35" i="2"/>
  <c r="E35" i="2"/>
  <c r="C35" i="2"/>
  <c r="G33" i="2"/>
  <c r="D33" i="5" s="1"/>
  <c r="F27" i="2"/>
  <c r="E27" i="2"/>
  <c r="C27" i="2"/>
  <c r="G26" i="2"/>
  <c r="D26" i="5" s="1"/>
  <c r="G25" i="2"/>
  <c r="D25" i="5" s="1"/>
  <c r="G24" i="2"/>
  <c r="D24" i="5" s="1"/>
  <c r="G23" i="2"/>
  <c r="D23" i="5" s="1"/>
  <c r="G21" i="2"/>
  <c r="D21" i="5" s="1"/>
  <c r="F20" i="2"/>
  <c r="G9" i="2"/>
  <c r="D9" i="5" s="1"/>
  <c r="G8" i="2"/>
  <c r="D8" i="5" s="1"/>
  <c r="G7" i="2"/>
  <c r="D7" i="5" s="1"/>
  <c r="G5" i="2"/>
  <c r="F32" i="7" l="1"/>
  <c r="F32" i="5" s="1"/>
  <c r="F36" i="5" s="1"/>
  <c r="F37" i="5" s="1"/>
  <c r="G5" i="5"/>
  <c r="E18" i="3"/>
  <c r="E20" i="3"/>
  <c r="D19" i="3"/>
  <c r="D20" i="3"/>
  <c r="F36" i="7"/>
  <c r="F37" i="7" s="1"/>
  <c r="F34" i="3"/>
  <c r="E34" i="5" s="1"/>
  <c r="F27" i="3"/>
  <c r="E27" i="5" s="1"/>
  <c r="F27" i="4"/>
  <c r="C27" i="5" s="1"/>
  <c r="F35" i="4"/>
  <c r="C35" i="5" s="1"/>
  <c r="G33" i="3"/>
  <c r="C14" i="2"/>
  <c r="G6" i="2"/>
  <c r="D6" i="5" s="1"/>
  <c r="H33" i="2"/>
  <c r="F34" i="4"/>
  <c r="C34" i="5" s="1"/>
  <c r="G33" i="4"/>
  <c r="G16" i="6"/>
  <c r="G22" i="6" s="1"/>
  <c r="C14" i="6"/>
  <c r="C16" i="6"/>
  <c r="F20" i="4"/>
  <c r="C20" i="5" s="1"/>
  <c r="F19" i="4"/>
  <c r="C19" i="5" s="1"/>
  <c r="E14" i="4"/>
  <c r="D14" i="4"/>
  <c r="F12" i="4"/>
  <c r="C12" i="5" s="1"/>
  <c r="F13" i="4"/>
  <c r="C13" i="5" s="1"/>
  <c r="F35" i="3"/>
  <c r="E35" i="5" s="1"/>
  <c r="E19" i="3"/>
  <c r="E14" i="3"/>
  <c r="E15" i="3"/>
  <c r="E16" i="3" s="1"/>
  <c r="F6" i="3"/>
  <c r="E6" i="5" s="1"/>
  <c r="E17" i="3"/>
  <c r="D18" i="3"/>
  <c r="D14" i="3"/>
  <c r="D15" i="3"/>
  <c r="D17" i="3"/>
  <c r="G35" i="2"/>
  <c r="D35" i="5" s="1"/>
  <c r="G27" i="2"/>
  <c r="D27" i="5" s="1"/>
  <c r="F18" i="2"/>
  <c r="F13" i="2"/>
  <c r="F15" i="2"/>
  <c r="F17" i="2"/>
  <c r="F19" i="2"/>
  <c r="E22" i="3" l="1"/>
  <c r="G20" i="2"/>
  <c r="D20" i="5" s="1"/>
  <c r="C15" i="3"/>
  <c r="C20" i="3"/>
  <c r="F20" i="3" s="1"/>
  <c r="E20" i="5" s="1"/>
  <c r="G18" i="2"/>
  <c r="D18" i="5" s="1"/>
  <c r="G12" i="2"/>
  <c r="D12" i="5" s="1"/>
  <c r="G17" i="2"/>
  <c r="D17" i="5" s="1"/>
  <c r="G30" i="6"/>
  <c r="G31" i="6" s="1"/>
  <c r="G32" i="6" s="1"/>
  <c r="G36" i="6" s="1"/>
  <c r="G37" i="6" s="1"/>
  <c r="C22" i="6"/>
  <c r="D22" i="4"/>
  <c r="F18" i="4"/>
  <c r="C18" i="5" s="1"/>
  <c r="F17" i="4"/>
  <c r="C17" i="5" s="1"/>
  <c r="C14" i="4"/>
  <c r="F14" i="4" s="1"/>
  <c r="C14" i="5" s="1"/>
  <c r="F15" i="4"/>
  <c r="C15" i="5" s="1"/>
  <c r="F16" i="4"/>
  <c r="C16" i="5" s="1"/>
  <c r="E22" i="4"/>
  <c r="C19" i="3"/>
  <c r="F19" i="3" s="1"/>
  <c r="E19" i="5" s="1"/>
  <c r="C17" i="3"/>
  <c r="F17" i="3" s="1"/>
  <c r="E17" i="5" s="1"/>
  <c r="F13" i="3"/>
  <c r="E13" i="5" s="1"/>
  <c r="F12" i="3"/>
  <c r="E12" i="5" s="1"/>
  <c r="C18" i="3"/>
  <c r="F18" i="3" s="1"/>
  <c r="E18" i="5" s="1"/>
  <c r="D16" i="3"/>
  <c r="D22" i="3" s="1"/>
  <c r="G19" i="2"/>
  <c r="D19" i="5" s="1"/>
  <c r="F16" i="2"/>
  <c r="F22" i="2" s="1"/>
  <c r="F14" i="2"/>
  <c r="E14" i="2" l="1"/>
  <c r="G14" i="2" s="1"/>
  <c r="D14" i="5" s="1"/>
  <c r="G13" i="2"/>
  <c r="D13" i="5" s="1"/>
  <c r="G15" i="2"/>
  <c r="D15" i="5" s="1"/>
  <c r="E22" i="2"/>
  <c r="G16" i="2"/>
  <c r="D16" i="5" s="1"/>
  <c r="C22" i="4"/>
  <c r="F22" i="4" s="1"/>
  <c r="C22" i="5" s="1"/>
  <c r="C16" i="3"/>
  <c r="F16" i="3" s="1"/>
  <c r="E16" i="5" s="1"/>
  <c r="F15" i="3"/>
  <c r="E15" i="5" s="1"/>
  <c r="C14" i="3"/>
  <c r="E30" i="3"/>
  <c r="F28" i="2"/>
  <c r="C22" i="2"/>
  <c r="F28" i="4" l="1"/>
  <c r="C28" i="5" s="1"/>
  <c r="E30" i="4"/>
  <c r="D30" i="4"/>
  <c r="E32" i="3"/>
  <c r="E36" i="3" s="1"/>
  <c r="E37" i="3" s="1"/>
  <c r="F14" i="3"/>
  <c r="E14" i="5" s="1"/>
  <c r="C22" i="3"/>
  <c r="F22" i="3" s="1"/>
  <c r="E22" i="5" s="1"/>
  <c r="D30" i="3"/>
  <c r="E30" i="2"/>
  <c r="G22" i="2"/>
  <c r="D22" i="5" s="1"/>
  <c r="F29" i="2"/>
  <c r="F30" i="2" s="1"/>
  <c r="C30" i="6" l="1"/>
  <c r="D32" i="4"/>
  <c r="D36" i="4" s="1"/>
  <c r="D37" i="4" s="1"/>
  <c r="F29" i="4"/>
  <c r="C29" i="5" s="1"/>
  <c r="C30" i="4"/>
  <c r="D32" i="3"/>
  <c r="D36" i="3" s="1"/>
  <c r="D37" i="3" s="1"/>
  <c r="E31" i="2"/>
  <c r="E32" i="2" s="1"/>
  <c r="E36" i="2" s="1"/>
  <c r="E37" i="2" s="1"/>
  <c r="F31" i="2"/>
  <c r="F32" i="2" s="1"/>
  <c r="F36" i="2" s="1"/>
  <c r="F37" i="2" s="1"/>
  <c r="G29" i="2"/>
  <c r="D29" i="5" s="1"/>
  <c r="G28" i="2"/>
  <c r="D28" i="5" s="1"/>
  <c r="C30" i="2"/>
  <c r="C31" i="6" l="1"/>
  <c r="E32" i="4"/>
  <c r="E36" i="4" s="1"/>
  <c r="H30" i="5"/>
  <c r="F31" i="4"/>
  <c r="C31" i="5" s="1"/>
  <c r="F30" i="4"/>
  <c r="C30" i="5" s="1"/>
  <c r="F28" i="3"/>
  <c r="E28" i="5" s="1"/>
  <c r="F29" i="3"/>
  <c r="E29" i="5" s="1"/>
  <c r="C31" i="2"/>
  <c r="G31" i="2" s="1"/>
  <c r="D31" i="5" s="1"/>
  <c r="G30" i="2"/>
  <c r="D30" i="5" s="1"/>
  <c r="C32" i="6" l="1"/>
  <c r="H30" i="2"/>
  <c r="E37" i="4"/>
  <c r="G30" i="4"/>
  <c r="C32" i="4"/>
  <c r="C30" i="3"/>
  <c r="C32" i="2"/>
  <c r="C36" i="6" l="1"/>
  <c r="C37" i="6" s="1"/>
  <c r="G32" i="2"/>
  <c r="D32" i="5" s="1"/>
  <c r="D36" i="5" s="1"/>
  <c r="D37" i="5" s="1"/>
  <c r="C36" i="2"/>
  <c r="C37" i="2" s="1"/>
  <c r="F32" i="4"/>
  <c r="C32" i="5" s="1"/>
  <c r="C36" i="5" s="1"/>
  <c r="C37" i="5" s="1"/>
  <c r="C36" i="4"/>
  <c r="F36" i="4" s="1"/>
  <c r="F31" i="3"/>
  <c r="E31" i="5" s="1"/>
  <c r="F30" i="3"/>
  <c r="E30" i="5" s="1"/>
  <c r="C32" i="3" l="1"/>
  <c r="G30" i="3"/>
  <c r="C37" i="4"/>
  <c r="F37" i="4"/>
  <c r="G36" i="2"/>
  <c r="G37" i="2" s="1"/>
  <c r="C36" i="3" l="1"/>
  <c r="F32" i="3"/>
  <c r="E32" i="5" s="1"/>
  <c r="E36" i="5" s="1"/>
  <c r="E37" i="5" s="1"/>
  <c r="G37" i="5" s="1"/>
  <c r="C37" i="3" l="1"/>
  <c r="F36" i="3"/>
  <c r="F37" i="3" s="1"/>
</calcChain>
</file>

<file path=xl/sharedStrings.xml><?xml version="1.0" encoding="utf-8"?>
<sst xmlns="http://schemas.openxmlformats.org/spreadsheetml/2006/main" count="402" uniqueCount="95">
  <si>
    <t>구분</t>
  </si>
  <si>
    <t>관리자</t>
    <phoneticPr fontId="4" type="noConversion"/>
  </si>
  <si>
    <t>운영인원 총 합계</t>
    <phoneticPr fontId="4" type="noConversion"/>
  </si>
  <si>
    <t>비고</t>
    <phoneticPr fontId="4" type="noConversion"/>
  </si>
  <si>
    <t>운영인원(명)</t>
    <phoneticPr fontId="4" type="noConversion"/>
  </si>
  <si>
    <t>직접인건비</t>
    <phoneticPr fontId="4" type="noConversion"/>
  </si>
  <si>
    <t>기본급</t>
  </si>
  <si>
    <t>직책수당</t>
    <phoneticPr fontId="4" type="noConversion"/>
  </si>
  <si>
    <t>통상임금</t>
    <phoneticPr fontId="3" type="noConversion"/>
  </si>
  <si>
    <t>성과급</t>
  </si>
  <si>
    <t>정액급식비</t>
  </si>
  <si>
    <t>시간외수당(연장근로수당)</t>
    <phoneticPr fontId="3" type="noConversion"/>
  </si>
  <si>
    <t>발생 시 실비 청구 / (통상임금/209시간)*1.5*연장근로시간</t>
    <phoneticPr fontId="3" type="noConversion"/>
  </si>
  <si>
    <t>연차수당</t>
    <phoneticPr fontId="3" type="noConversion"/>
  </si>
  <si>
    <t>발생 시 실비 청구(1년도래시) / (통상임금/209시간)*8H*미사용연차</t>
    <phoneticPr fontId="3" type="noConversion"/>
  </si>
  <si>
    <t>소계(퇴직충당금 미포함)</t>
    <phoneticPr fontId="4" type="noConversion"/>
  </si>
  <si>
    <t>퇴직충당금</t>
  </si>
  <si>
    <r>
      <t>※ 1년 미만자는 근속 1년 도래시 소급 청구</t>
    </r>
    <r>
      <rPr>
        <sz val="10"/>
        <rFont val="맑은 고딕"/>
        <family val="3"/>
        <charset val="129"/>
      </rPr>
      <t xml:space="preserve">(급여소계+연차수당/12개월 ) </t>
    </r>
    <phoneticPr fontId="4" type="noConversion"/>
  </si>
  <si>
    <t>1) 직접인건비 소계</t>
    <phoneticPr fontId="4" type="noConversion"/>
  </si>
  <si>
    <t>건강보험</t>
  </si>
  <si>
    <t>노인장기요양보험</t>
    <phoneticPr fontId="4" type="noConversion"/>
  </si>
  <si>
    <t>국민연금</t>
    <phoneticPr fontId="4" type="noConversion"/>
  </si>
  <si>
    <t>고용보험</t>
  </si>
  <si>
    <t>산재보험</t>
  </si>
  <si>
    <t>사업소세</t>
    <phoneticPr fontId="4" type="noConversion"/>
  </si>
  <si>
    <t>장애인고용부담금</t>
    <phoneticPr fontId="4" type="noConversion"/>
  </si>
  <si>
    <r>
      <t>2) 간접인건비</t>
    </r>
    <r>
      <rPr>
        <b/>
        <sz val="11"/>
        <rFont val="맑은 고딕"/>
        <family val="3"/>
        <charset val="129"/>
      </rPr>
      <t xml:space="preserve"> 소계</t>
    </r>
    <phoneticPr fontId="4" type="noConversion"/>
  </si>
  <si>
    <t>센터운영비</t>
    <phoneticPr fontId="4" type="noConversion"/>
  </si>
  <si>
    <t>복리후생비</t>
  </si>
  <si>
    <t>교육훈련비</t>
    <phoneticPr fontId="4" type="noConversion"/>
  </si>
  <si>
    <t>회의포상비</t>
    <phoneticPr fontId="4" type="noConversion"/>
  </si>
  <si>
    <t>소모품비</t>
  </si>
  <si>
    <r>
      <t>3) 센터운영비</t>
    </r>
    <r>
      <rPr>
        <b/>
        <sz val="11"/>
        <rFont val="맑은 고딕"/>
        <family val="3"/>
        <charset val="129"/>
      </rPr>
      <t xml:space="preserve"> 소계</t>
    </r>
    <phoneticPr fontId="4" type="noConversion"/>
  </si>
  <si>
    <t>4) 일반관리비</t>
    <phoneticPr fontId="4" type="noConversion"/>
  </si>
  <si>
    <t>5) 이윤</t>
    <phoneticPr fontId="4" type="noConversion"/>
  </si>
  <si>
    <t>6) 합계 (1+2+3+4+5)</t>
    <phoneticPr fontId="4" type="noConversion"/>
  </si>
  <si>
    <r>
      <t xml:space="preserve">7) </t>
    </r>
    <r>
      <rPr>
        <sz val="11"/>
        <color theme="1"/>
        <rFont val="맑은 고딕"/>
        <family val="3"/>
        <charset val="129"/>
      </rPr>
      <t>부가가치세</t>
    </r>
    <phoneticPr fontId="4" type="noConversion"/>
  </si>
  <si>
    <t>8) 월간 용역단가 (6+7)</t>
    <phoneticPr fontId="4" type="noConversion"/>
  </si>
  <si>
    <t>VAT포함</t>
    <phoneticPr fontId="4" type="noConversion"/>
  </si>
  <si>
    <t>시설이용료</t>
    <phoneticPr fontId="4" type="noConversion"/>
  </si>
  <si>
    <t>부가가치세</t>
    <phoneticPr fontId="4" type="noConversion"/>
  </si>
  <si>
    <t>9) 월간 시설이용료</t>
    <phoneticPr fontId="4" type="noConversion"/>
  </si>
  <si>
    <t>10) 월간 용역비 총계(8+9)</t>
    <phoneticPr fontId="4" type="noConversion"/>
  </si>
  <si>
    <t>상담사</t>
    <phoneticPr fontId="4" type="noConversion"/>
  </si>
  <si>
    <t>사무직원</t>
    <phoneticPr fontId="3" type="noConversion"/>
  </si>
  <si>
    <t>영업사원</t>
    <phoneticPr fontId="4" type="noConversion"/>
  </si>
  <si>
    <t>대구/경북지부 위탁운영 산출 내역서</t>
    <phoneticPr fontId="4" type="noConversion"/>
  </si>
  <si>
    <t>□ 산출기간 : 2027.1.1~2027.12.31(12개월)</t>
    <phoneticPr fontId="4" type="noConversion"/>
  </si>
  <si>
    <t>부산/울산/경남지부 위탁운영 산출 내역서</t>
    <phoneticPr fontId="4" type="noConversion"/>
  </si>
  <si>
    <t>상담사</t>
    <phoneticPr fontId="3" type="noConversion"/>
  </si>
  <si>
    <t>11) 계약기간 총계(12개월)</t>
    <phoneticPr fontId="4" type="noConversion"/>
  </si>
  <si>
    <t>계약기간 총 청구액(12개월)/VAT포함</t>
    <phoneticPr fontId="4" type="noConversion"/>
  </si>
  <si>
    <t>수도권지부 위탁운영 산출 내역서</t>
    <phoneticPr fontId="4" type="noConversion"/>
  </si>
  <si>
    <t>통상임금('27년도 최저시급 10,700원 기준)</t>
    <phoneticPr fontId="4" type="noConversion"/>
  </si>
  <si>
    <t>KH한국건강관리협회 통합콜센터 위탁운영 산출 내역서</t>
    <phoneticPr fontId="4" type="noConversion"/>
  </si>
  <si>
    <t>수도권</t>
    <phoneticPr fontId="4" type="noConversion"/>
  </si>
  <si>
    <t>대구/경북</t>
    <phoneticPr fontId="4" type="noConversion"/>
  </si>
  <si>
    <t>부산/울산/경남</t>
    <phoneticPr fontId="3" type="noConversion"/>
  </si>
  <si>
    <t>단시간 상담사</t>
    <phoneticPr fontId="4" type="noConversion"/>
  </si>
  <si>
    <t>4H</t>
    <phoneticPr fontId="4" type="noConversion"/>
  </si>
  <si>
    <t>단시간 상담사 위탁운영 산출 내역서</t>
    <phoneticPr fontId="4" type="noConversion"/>
  </si>
  <si>
    <t>5H</t>
  </si>
  <si>
    <t>6H</t>
  </si>
  <si>
    <t>7H</t>
  </si>
  <si>
    <t>8H</t>
    <phoneticPr fontId="4" type="noConversion"/>
  </si>
  <si>
    <t>통상임금('27년도 최저시급 10,700원 기준) / 4H(월간105H),5H(월간131H),6H(월간157H), 7H(월간183H)</t>
    <phoneticPr fontId="4" type="noConversion"/>
  </si>
  <si>
    <t>팀장</t>
    <phoneticPr fontId="4" type="noConversion"/>
  </si>
  <si>
    <t>센터장</t>
    <phoneticPr fontId="4" type="noConversion"/>
  </si>
  <si>
    <t>팀장</t>
    <phoneticPr fontId="3" type="noConversion"/>
  </si>
  <si>
    <t>검진예약(5H)</t>
    <phoneticPr fontId="4" type="noConversion"/>
  </si>
  <si>
    <t>상담사(아웃바운드)</t>
    <phoneticPr fontId="4" type="noConversion"/>
  </si>
  <si>
    <t>검진예약(6H)</t>
    <phoneticPr fontId="3" type="noConversion"/>
  </si>
  <si>
    <t>정액급식비</t>
    <phoneticPr fontId="3" type="noConversion"/>
  </si>
  <si>
    <t>퇴직충당금</t>
    <phoneticPr fontId="4" type="noConversion"/>
  </si>
  <si>
    <t>건강보험</t>
    <phoneticPr fontId="4" type="noConversion"/>
  </si>
  <si>
    <t>산재보험</t>
    <phoneticPr fontId="4" type="noConversion"/>
  </si>
  <si>
    <t>복리후생비</t>
    <phoneticPr fontId="4" type="noConversion"/>
  </si>
  <si>
    <t>소모품비</t>
    <phoneticPr fontId="4" type="noConversion"/>
  </si>
  <si>
    <t>제주</t>
    <phoneticPr fontId="4" type="noConversion"/>
  </si>
  <si>
    <t>제주지부 위탁운영 산출 내역서</t>
    <phoneticPr fontId="4" type="noConversion"/>
  </si>
  <si>
    <t>발생 시 실비 청구(1년도래시) / (통상임금/209시간)*8H*미사용연차</t>
    <phoneticPr fontId="4" type="noConversion"/>
  </si>
  <si>
    <t>*인력 95명 / 상담석 101석(대구경북 6석 포함)</t>
    <phoneticPr fontId="3" type="noConversion"/>
  </si>
  <si>
    <t>(직접인건비+간접인건비+센터운영비) X 0.0%</t>
    <phoneticPr fontId="3" type="noConversion"/>
  </si>
  <si>
    <t>(직접인건비+간접인건비+센터운영비+일반관리비) X 0.0%</t>
    <phoneticPr fontId="3" type="noConversion"/>
  </si>
  <si>
    <t>(직접인건비+간접인건비+센터운영비+일반관리비) X0.0%</t>
    <phoneticPr fontId="3" type="noConversion"/>
  </si>
  <si>
    <t>(직접인건비+간접인건비+센터운영비) X0.0%</t>
    <phoneticPr fontId="3" type="noConversion"/>
  </si>
  <si>
    <t>제출자 :         (인)</t>
    <phoneticPr fontId="3" type="noConversion"/>
  </si>
  <si>
    <t>제출자 :        (인)</t>
    <phoneticPr fontId="3" type="noConversion"/>
  </si>
  <si>
    <t>통상임금</t>
    <phoneticPr fontId="3" type="noConversion"/>
  </si>
  <si>
    <t>(급여소계-정액급식비) X 0.0% / '27년 요율 적용</t>
    <phoneticPr fontId="4" type="noConversion"/>
  </si>
  <si>
    <t>건강보험료 X 0.0% / '27년 요율 적용</t>
    <phoneticPr fontId="4" type="noConversion"/>
  </si>
  <si>
    <t>(급여소계-정액급식비) X 0.0% / (실업급여 0.0% + 직업안정 0.0%) / '27년 요율 적용</t>
    <phoneticPr fontId="4" type="noConversion"/>
  </si>
  <si>
    <t>(급여소계-정액급식비) X 0.0% / '27년 요율 적용</t>
    <phoneticPr fontId="3" type="noConversion"/>
  </si>
  <si>
    <t>간접인건비
('27년 요율 적용)</t>
    <phoneticPr fontId="4" type="noConversion"/>
  </si>
  <si>
    <t>00천원*0.0%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</si>
</sst>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_(* #,##0_);_(* \(#,##0\);_(* \-_);_(@_)"/>
    <numFmt numFmtId="177" formatCode="_-* #,##0_-;\-* #,##0_-;_-* \-_-;_-@_-"/>
    <numFmt numFmtId="178" formatCode="_-* #,##0.0_-;\-* #,##0.0_-;_-* &quot;-&quot;?_-;_-@_-"/>
    <numFmt numFmtId="179" formatCode="_-* #,##0.00_-;\-* #,##0.00_-;_-* \-??_-;_-@_-"/>
    <numFmt numFmtId="180" formatCode="_-* #,##0_-;\-* #,##0_-;_-* &quot;-&quot;??_-;_-@_-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2"/>
      <charset val="129"/>
    </font>
    <font>
      <b/>
      <sz val="11"/>
      <color theme="1"/>
      <name val="맑은 고딕"/>
      <family val="3"/>
      <charset val="129"/>
    </font>
    <font>
      <b/>
      <sz val="16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sz val="11"/>
      <color theme="1"/>
      <name val="맑은 고딕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color theme="0"/>
      <name val="맑은 고딕"/>
      <family val="3"/>
      <charset val="129"/>
    </font>
    <font>
      <b/>
      <sz val="11"/>
      <color rgb="FF002060"/>
      <name val="맑은 고딕"/>
      <family val="3"/>
      <charset val="129"/>
    </font>
    <font>
      <sz val="11"/>
      <color rgb="FF002060"/>
      <name val="맑은 고딕"/>
      <family val="3"/>
      <charset val="129"/>
    </font>
  </fonts>
  <fills count="19">
    <fill>
      <patternFill patternType="none"/>
    </fill>
    <fill>
      <patternFill patternType="gray125"/>
    </fill>
    <fill>
      <patternFill patternType="solid">
        <fgColor theme="0" tint="-0.249977111117893"/>
        <bgColor rgb="FFD9D9D9"/>
      </patternFill>
    </fill>
    <fill>
      <patternFill patternType="solid">
        <fgColor theme="0" tint="-0.14999847407452621"/>
        <bgColor rgb="FFBFBFBF"/>
      </patternFill>
    </fill>
    <fill>
      <patternFill patternType="solid">
        <fgColor theme="0"/>
        <bgColor rgb="FFBFBFBF"/>
      </patternFill>
    </fill>
    <fill>
      <patternFill patternType="solid">
        <fgColor theme="0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rgb="FFFFFF00"/>
      </patternFill>
    </fill>
    <fill>
      <patternFill patternType="solid">
        <fgColor theme="0"/>
        <bgColor rgb="FFFFFF00"/>
      </patternFill>
    </fill>
    <fill>
      <patternFill patternType="solid">
        <fgColor theme="0" tint="-0.34998626667073579"/>
        <bgColor rgb="FFBFBFBF"/>
      </patternFill>
    </fill>
    <fill>
      <patternFill patternType="solid">
        <fgColor theme="3" tint="0.59999389629810485"/>
        <bgColor rgb="FFBFBFBF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rgb="FFBFBFBF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79998168889431442"/>
        <bgColor rgb="FFBFBFBF"/>
      </patternFill>
    </fill>
    <fill>
      <patternFill patternType="solid">
        <fgColor theme="3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thin">
        <color auto="1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indexed="64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 diagonalUp="1">
      <left style="thin">
        <color auto="1"/>
      </left>
      <right style="thin">
        <color indexed="64"/>
      </right>
      <top style="hair">
        <color indexed="64"/>
      </top>
      <bottom style="hair">
        <color indexed="64"/>
      </bottom>
      <diagonal style="thin">
        <color auto="1"/>
      </diagonal>
    </border>
    <border diagonalUp="1">
      <left style="thin">
        <color auto="1"/>
      </left>
      <right style="thin">
        <color indexed="64"/>
      </right>
      <top/>
      <bottom style="hair">
        <color indexed="64"/>
      </bottom>
      <diagonal style="thin">
        <color auto="1"/>
      </diagonal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6" fontId="7" fillId="0" borderId="0">
      <alignment vertical="center"/>
    </xf>
  </cellStyleXfs>
  <cellXfs count="151">
    <xf numFmtId="0" fontId="0" fillId="0" borderId="0" xfId="0">
      <alignment vertical="center"/>
    </xf>
    <xf numFmtId="0" fontId="0" fillId="0" borderId="0" xfId="0" applyAlignment="1"/>
    <xf numFmtId="0" fontId="6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177" fontId="5" fillId="3" borderId="1" xfId="2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7" fontId="8" fillId="0" borderId="7" xfId="2" applyNumberFormat="1" applyFont="1" applyBorder="1">
      <alignment vertical="center"/>
    </xf>
    <xf numFmtId="177" fontId="8" fillId="4" borderId="8" xfId="2" applyNumberFormat="1" applyFont="1" applyFill="1" applyBorder="1">
      <alignment vertical="center"/>
    </xf>
    <xf numFmtId="177" fontId="8" fillId="4" borderId="8" xfId="2" applyNumberFormat="1" applyFont="1" applyFill="1" applyBorder="1" applyAlignment="1">
      <alignment horizontal="center" vertical="center"/>
    </xf>
    <xf numFmtId="0" fontId="8" fillId="5" borderId="8" xfId="0" applyFont="1" applyFill="1" applyBorder="1" applyAlignment="1">
      <alignment horizontal="center" vertical="center"/>
    </xf>
    <xf numFmtId="177" fontId="8" fillId="5" borderId="8" xfId="2" applyNumberFormat="1" applyFont="1" applyFill="1" applyBorder="1">
      <alignment vertical="center"/>
    </xf>
    <xf numFmtId="41" fontId="8" fillId="6" borderId="8" xfId="1" applyFont="1" applyFill="1" applyBorder="1" applyAlignment="1">
      <alignment vertical="center"/>
    </xf>
    <xf numFmtId="0" fontId="5" fillId="4" borderId="9" xfId="0" applyFont="1" applyFill="1" applyBorder="1" applyAlignment="1">
      <alignment horizontal="center" vertical="center"/>
    </xf>
    <xf numFmtId="177" fontId="5" fillId="4" borderId="8" xfId="2" applyNumberFormat="1" applyFont="1" applyFill="1" applyBorder="1">
      <alignment vertical="center"/>
    </xf>
    <xf numFmtId="177" fontId="8" fillId="6" borderId="8" xfId="2" applyNumberFormat="1" applyFont="1" applyFill="1" applyBorder="1" applyAlignment="1">
      <alignment horizontal="center" vertical="center"/>
    </xf>
    <xf numFmtId="41" fontId="0" fillId="0" borderId="0" xfId="1" applyFont="1" applyAlignment="1"/>
    <xf numFmtId="177" fontId="5" fillId="3" borderId="1" xfId="2" applyNumberFormat="1" applyFont="1" applyFill="1" applyBorder="1">
      <alignment vertical="center"/>
    </xf>
    <xf numFmtId="177" fontId="0" fillId="0" borderId="0" xfId="0" applyNumberFormat="1" applyAlignment="1"/>
    <xf numFmtId="0" fontId="0" fillId="0" borderId="0" xfId="0" applyAlignment="1">
      <alignment horizontal="center" vertical="center"/>
    </xf>
    <xf numFmtId="177" fontId="10" fillId="5" borderId="8" xfId="2" applyNumberFormat="1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177" fontId="10" fillId="5" borderId="9" xfId="2" applyNumberFormat="1" applyFont="1" applyFill="1" applyBorder="1" applyAlignment="1">
      <alignment horizontal="center" vertical="center" wrapText="1"/>
    </xf>
    <xf numFmtId="177" fontId="0" fillId="0" borderId="0" xfId="0" applyNumberFormat="1">
      <alignment vertical="center"/>
    </xf>
    <xf numFmtId="0" fontId="8" fillId="0" borderId="8" xfId="0" applyFont="1" applyBorder="1" applyAlignment="1">
      <alignment horizontal="center" vertical="center"/>
    </xf>
    <xf numFmtId="177" fontId="10" fillId="5" borderId="14" xfId="2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8" fillId="5" borderId="14" xfId="2" applyNumberFormat="1" applyFont="1" applyFill="1" applyBorder="1">
      <alignment vertical="center"/>
    </xf>
    <xf numFmtId="177" fontId="10" fillId="5" borderId="10" xfId="2" applyNumberFormat="1" applyFont="1" applyFill="1" applyBorder="1" applyAlignment="1">
      <alignment horizontal="center" vertical="center" wrapText="1"/>
    </xf>
    <xf numFmtId="177" fontId="0" fillId="0" borderId="0" xfId="2" applyNumberFormat="1" applyFont="1" applyAlignment="1">
      <alignment horizontal="center" vertical="center"/>
    </xf>
    <xf numFmtId="178" fontId="0" fillId="0" borderId="0" xfId="0" applyNumberFormat="1" applyAlignment="1"/>
    <xf numFmtId="177" fontId="10" fillId="5" borderId="5" xfId="2" applyNumberFormat="1" applyFont="1" applyFill="1" applyBorder="1" applyAlignment="1">
      <alignment horizontal="center" vertical="center" wrapText="1"/>
    </xf>
    <xf numFmtId="177" fontId="10" fillId="5" borderId="8" xfId="2" applyNumberFormat="1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177" fontId="10" fillId="8" borderId="1" xfId="2" applyNumberFormat="1" applyFont="1" applyFill="1" applyBorder="1" applyAlignment="1">
      <alignment horizontal="center" vertical="center" wrapText="1"/>
    </xf>
    <xf numFmtId="177" fontId="10" fillId="8" borderId="1" xfId="2" applyNumberFormat="1" applyFont="1" applyFill="1" applyBorder="1" applyAlignment="1">
      <alignment horizontal="center" vertical="center"/>
    </xf>
    <xf numFmtId="177" fontId="0" fillId="0" borderId="0" xfId="2" applyNumberFormat="1" applyFont="1">
      <alignment vertical="center"/>
    </xf>
    <xf numFmtId="177" fontId="5" fillId="4" borderId="1" xfId="2" applyNumberFormat="1" applyFont="1" applyFill="1" applyBorder="1">
      <alignment vertical="center"/>
    </xf>
    <xf numFmtId="177" fontId="10" fillId="9" borderId="1" xfId="2" applyNumberFormat="1" applyFont="1" applyFill="1" applyBorder="1" applyAlignment="1">
      <alignment horizontal="center" vertical="center"/>
    </xf>
    <xf numFmtId="177" fontId="5" fillId="10" borderId="1" xfId="2" applyNumberFormat="1" applyFont="1" applyFill="1" applyBorder="1">
      <alignment vertical="center"/>
    </xf>
    <xf numFmtId="177" fontId="8" fillId="10" borderId="1" xfId="2" applyNumberFormat="1" applyFont="1" applyFill="1" applyBorder="1" applyAlignment="1">
      <alignment horizontal="center" vertical="center"/>
    </xf>
    <xf numFmtId="179" fontId="0" fillId="0" borderId="0" xfId="0" applyNumberFormat="1">
      <alignment vertical="center"/>
    </xf>
    <xf numFmtId="0" fontId="8" fillId="5" borderId="12" xfId="0" applyFont="1" applyFill="1" applyBorder="1" applyAlignment="1">
      <alignment horizontal="center" vertical="center"/>
    </xf>
    <xf numFmtId="177" fontId="8" fillId="0" borderId="12" xfId="2" applyNumberFormat="1" applyFont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177" fontId="5" fillId="11" borderId="1" xfId="2" applyNumberFormat="1" applyFont="1" applyFill="1" applyBorder="1">
      <alignment vertical="center"/>
    </xf>
    <xf numFmtId="177" fontId="8" fillId="12" borderId="1" xfId="2" applyNumberFormat="1" applyFont="1" applyFill="1" applyBorder="1" applyAlignment="1">
      <alignment horizontal="center" vertical="center"/>
    </xf>
    <xf numFmtId="177" fontId="5" fillId="13" borderId="1" xfId="2" applyNumberFormat="1" applyFont="1" applyFill="1" applyBorder="1">
      <alignment vertical="center"/>
    </xf>
    <xf numFmtId="177" fontId="8" fillId="14" borderId="1" xfId="2" applyNumberFormat="1" applyFont="1" applyFill="1" applyBorder="1" applyAlignment="1">
      <alignment horizontal="center" vertical="center"/>
    </xf>
    <xf numFmtId="180" fontId="0" fillId="0" borderId="0" xfId="0" applyNumberFormat="1" applyAlignment="1"/>
    <xf numFmtId="0" fontId="5" fillId="2" borderId="5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177" fontId="8" fillId="4" borderId="10" xfId="2" applyNumberFormat="1" applyFont="1" applyFill="1" applyBorder="1">
      <alignment vertical="center"/>
    </xf>
    <xf numFmtId="0" fontId="11" fillId="4" borderId="9" xfId="0" applyFont="1" applyFill="1" applyBorder="1" applyAlignment="1">
      <alignment horizontal="center" vertical="center"/>
    </xf>
    <xf numFmtId="177" fontId="11" fillId="4" borderId="8" xfId="2" applyNumberFormat="1" applyFont="1" applyFill="1" applyBorder="1">
      <alignment vertical="center"/>
    </xf>
    <xf numFmtId="177" fontId="10" fillId="6" borderId="8" xfId="2" applyNumberFormat="1" applyFont="1" applyFill="1" applyBorder="1" applyAlignment="1">
      <alignment horizontal="center" vertical="center"/>
    </xf>
    <xf numFmtId="0" fontId="10" fillId="7" borderId="10" xfId="0" applyFont="1" applyFill="1" applyBorder="1" applyAlignment="1">
      <alignment horizontal="center" vertical="center"/>
    </xf>
    <xf numFmtId="177" fontId="10" fillId="7" borderId="10" xfId="2" applyNumberFormat="1" applyFont="1" applyFill="1" applyBorder="1">
      <alignment vertical="center"/>
    </xf>
    <xf numFmtId="0" fontId="12" fillId="7" borderId="11" xfId="2" applyNumberFormat="1" applyFont="1" applyFill="1" applyBorder="1" applyAlignment="1">
      <alignment horizontal="center" vertical="center" wrapText="1"/>
    </xf>
    <xf numFmtId="177" fontId="11" fillId="4" borderId="9" xfId="2" applyNumberFormat="1" applyFont="1" applyFill="1" applyBorder="1">
      <alignment vertical="center"/>
    </xf>
    <xf numFmtId="0" fontId="10" fillId="7" borderId="14" xfId="0" applyFont="1" applyFill="1" applyBorder="1" applyAlignment="1">
      <alignment horizontal="center" vertical="center"/>
    </xf>
    <xf numFmtId="177" fontId="8" fillId="0" borderId="9" xfId="2" applyNumberFormat="1" applyFont="1" applyBorder="1">
      <alignment vertical="center"/>
    </xf>
    <xf numFmtId="177" fontId="10" fillId="7" borderId="14" xfId="2" applyNumberFormat="1" applyFont="1" applyFill="1" applyBorder="1">
      <alignment vertical="center"/>
    </xf>
    <xf numFmtId="0" fontId="12" fillId="7" borderId="13" xfId="2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177" fontId="8" fillId="4" borderId="7" xfId="2" applyNumberFormat="1" applyFont="1" applyFill="1" applyBorder="1">
      <alignment vertical="center"/>
    </xf>
    <xf numFmtId="177" fontId="10" fillId="5" borderId="7" xfId="2" applyNumberFormat="1" applyFont="1" applyFill="1" applyBorder="1" applyAlignment="1">
      <alignment horizontal="center" vertical="center"/>
    </xf>
    <xf numFmtId="177" fontId="8" fillId="15" borderId="1" xfId="2" applyNumberFormat="1" applyFont="1" applyFill="1" applyBorder="1">
      <alignment vertical="center"/>
    </xf>
    <xf numFmtId="177" fontId="8" fillId="4" borderId="14" xfId="2" applyNumberFormat="1" applyFont="1" applyFill="1" applyBorder="1">
      <alignment vertical="center"/>
    </xf>
    <xf numFmtId="177" fontId="10" fillId="5" borderId="14" xfId="2" applyNumberFormat="1" applyFont="1" applyFill="1" applyBorder="1" applyAlignment="1">
      <alignment horizontal="center" vertical="center" wrapText="1"/>
    </xf>
    <xf numFmtId="177" fontId="5" fillId="4" borderId="9" xfId="2" applyNumberFormat="1" applyFont="1" applyFill="1" applyBorder="1">
      <alignment vertical="center"/>
    </xf>
    <xf numFmtId="177" fontId="10" fillId="9" borderId="9" xfId="2" applyNumberFormat="1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177" fontId="8" fillId="4" borderId="9" xfId="2" applyNumberFormat="1" applyFont="1" applyFill="1" applyBorder="1">
      <alignment vertical="center"/>
    </xf>
    <xf numFmtId="177" fontId="8" fillId="0" borderId="7" xfId="2" applyNumberFormat="1" applyFont="1" applyBorder="1" applyAlignment="1">
      <alignment horizontal="center" vertical="center"/>
    </xf>
    <xf numFmtId="177" fontId="8" fillId="16" borderId="1" xfId="2" applyNumberFormat="1" applyFont="1" applyFill="1" applyBorder="1">
      <alignment vertical="center"/>
    </xf>
    <xf numFmtId="177" fontId="5" fillId="17" borderId="1" xfId="2" applyNumberFormat="1" applyFont="1" applyFill="1" applyBorder="1">
      <alignment vertical="center"/>
    </xf>
    <xf numFmtId="177" fontId="8" fillId="18" borderId="1" xfId="2" applyNumberFormat="1" applyFont="1" applyFill="1" applyBorder="1" applyAlignment="1">
      <alignment horizontal="center" vertical="center"/>
    </xf>
    <xf numFmtId="177" fontId="13" fillId="13" borderId="1" xfId="2" applyNumberFormat="1" applyFont="1" applyFill="1" applyBorder="1">
      <alignment vertical="center"/>
    </xf>
    <xf numFmtId="177" fontId="5" fillId="3" borderId="1" xfId="2" applyNumberFormat="1" applyFont="1" applyFill="1" applyBorder="1" applyAlignment="1">
      <alignment horizontal="left" vertical="center"/>
    </xf>
    <xf numFmtId="0" fontId="5" fillId="2" borderId="5" xfId="0" applyFont="1" applyFill="1" applyBorder="1">
      <alignment vertical="center"/>
    </xf>
    <xf numFmtId="0" fontId="8" fillId="5" borderId="12" xfId="0" applyFont="1" applyFill="1" applyBorder="1" applyAlignment="1">
      <alignment horizontal="center" vertical="center"/>
    </xf>
    <xf numFmtId="177" fontId="10" fillId="9" borderId="1" xfId="2" applyNumberFormat="1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/>
    </xf>
    <xf numFmtId="177" fontId="8" fillId="5" borderId="5" xfId="2" applyNumberFormat="1" applyFont="1" applyFill="1" applyBorder="1" applyAlignment="1">
      <alignment horizontal="center" vertical="center"/>
    </xf>
    <xf numFmtId="177" fontId="8" fillId="4" borderId="5" xfId="2" applyNumberFormat="1" applyFont="1" applyFill="1" applyBorder="1">
      <alignment vertical="center"/>
    </xf>
    <xf numFmtId="177" fontId="8" fillId="6" borderId="6" xfId="2" applyNumberFormat="1" applyFont="1" applyFill="1" applyBorder="1" applyAlignment="1">
      <alignment horizontal="center" vertical="center"/>
    </xf>
    <xf numFmtId="177" fontId="8" fillId="5" borderId="10" xfId="2" applyNumberFormat="1" applyFont="1" applyFill="1" applyBorder="1" applyAlignment="1">
      <alignment horizontal="center" vertical="center"/>
    </xf>
    <xf numFmtId="177" fontId="8" fillId="6" borderId="12" xfId="2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77" fontId="8" fillId="4" borderId="1" xfId="2" applyNumberFormat="1" applyFont="1" applyFill="1" applyBorder="1" applyAlignment="1">
      <alignment horizontal="center" vertical="center"/>
    </xf>
    <xf numFmtId="177" fontId="8" fillId="4" borderId="6" xfId="2" applyNumberFormat="1" applyFont="1" applyFill="1" applyBorder="1">
      <alignment vertical="center"/>
    </xf>
    <xf numFmtId="177" fontId="8" fillId="5" borderId="12" xfId="2" applyNumberFormat="1" applyFont="1" applyFill="1" applyBorder="1">
      <alignment vertical="center"/>
    </xf>
    <xf numFmtId="177" fontId="14" fillId="4" borderId="1" xfId="2" applyNumberFormat="1" applyFont="1" applyFill="1" applyBorder="1">
      <alignment vertical="center"/>
    </xf>
    <xf numFmtId="177" fontId="15" fillId="9" borderId="1" xfId="2" applyNumberFormat="1" applyFont="1" applyFill="1" applyBorder="1" applyAlignment="1">
      <alignment horizontal="center" vertical="center" wrapText="1"/>
    </xf>
    <xf numFmtId="177" fontId="15" fillId="9" borderId="1" xfId="2" applyNumberFormat="1" applyFont="1" applyFill="1" applyBorder="1" applyAlignment="1">
      <alignment horizontal="center" vertical="center"/>
    </xf>
    <xf numFmtId="177" fontId="8" fillId="5" borderId="19" xfId="2" applyNumberFormat="1" applyFont="1" applyFill="1" applyBorder="1">
      <alignment vertical="center"/>
    </xf>
    <xf numFmtId="177" fontId="8" fillId="4" borderId="19" xfId="2" applyNumberFormat="1" applyFont="1" applyFill="1" applyBorder="1">
      <alignment vertical="center"/>
    </xf>
    <xf numFmtId="177" fontId="8" fillId="0" borderId="20" xfId="2" applyNumberFormat="1" applyFont="1" applyBorder="1">
      <alignment vertical="center"/>
    </xf>
    <xf numFmtId="177" fontId="8" fillId="0" borderId="19" xfId="2" applyNumberFormat="1" applyFont="1" applyBorder="1">
      <alignment vertical="center"/>
    </xf>
    <xf numFmtId="0" fontId="13" fillId="1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center" vertical="center"/>
    </xf>
    <xf numFmtId="0" fontId="8" fillId="5" borderId="9" xfId="0" applyFont="1" applyFill="1" applyBorder="1" applyAlignment="1">
      <alignment horizontal="center" vertical="center"/>
    </xf>
    <xf numFmtId="0" fontId="8" fillId="5" borderId="12" xfId="0" applyFont="1" applyFill="1" applyBorder="1" applyAlignment="1">
      <alignment horizontal="center" vertical="center"/>
    </xf>
    <xf numFmtId="0" fontId="5" fillId="17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indent="1"/>
    </xf>
    <xf numFmtId="0" fontId="5" fillId="0" borderId="3" xfId="0" applyFont="1" applyBorder="1" applyAlignment="1">
      <alignment horizontal="left" vertical="center" indent="1"/>
    </xf>
    <xf numFmtId="0" fontId="5" fillId="0" borderId="4" xfId="0" applyFont="1" applyBorder="1" applyAlignment="1">
      <alignment horizontal="left" vertical="center" indent="1"/>
    </xf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13" borderId="2" xfId="0" applyFont="1" applyFill="1" applyBorder="1" applyAlignment="1">
      <alignment horizontal="center" vertical="center"/>
    </xf>
    <xf numFmtId="0" fontId="5" fillId="13" borderId="4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5" fillId="10" borderId="2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11" borderId="2" xfId="0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horizontal="center" vertical="center"/>
    </xf>
  </cellXfs>
  <cellStyles count="3">
    <cellStyle name="Excel Built-in Comma [0]" xfId="2" xr:uid="{68C86D27-9C2D-4F96-9F16-B03D4F7E99BE}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1E3BA-6CC4-4FCE-8442-6F48791FBEEE}">
  <dimension ref="A1:M40"/>
  <sheetViews>
    <sheetView zoomScale="85" zoomScaleNormal="85" workbookViewId="0">
      <selection activeCell="E14" sqref="E14"/>
    </sheetView>
  </sheetViews>
  <sheetFormatPr defaultColWidth="8.625" defaultRowHeight="16.5" x14ac:dyDescent="0.3"/>
  <cols>
    <col min="1" max="1" width="20.75" style="21" customWidth="1"/>
    <col min="2" max="2" width="25.75" style="21" customWidth="1"/>
    <col min="3" max="7" width="20.375" style="1" customWidth="1"/>
    <col min="8" max="8" width="78" style="21" customWidth="1"/>
    <col min="9" max="9" width="16.625" style="1" customWidth="1"/>
    <col min="10" max="12" width="15.375" style="1" customWidth="1"/>
  </cols>
  <sheetData>
    <row r="1" spans="1:13" ht="65.25" customHeight="1" x14ac:dyDescent="0.3">
      <c r="A1" s="119" t="s">
        <v>54</v>
      </c>
      <c r="B1" s="119"/>
      <c r="C1" s="119"/>
      <c r="D1" s="119"/>
      <c r="E1" s="119"/>
      <c r="F1" s="119"/>
      <c r="G1" s="119"/>
      <c r="H1" s="119"/>
    </row>
    <row r="2" spans="1:13" ht="40.15" customHeight="1" x14ac:dyDescent="0.3">
      <c r="A2" s="120" t="s">
        <v>47</v>
      </c>
      <c r="B2" s="121"/>
      <c r="C2" s="121"/>
      <c r="D2" s="121"/>
      <c r="E2" s="121"/>
      <c r="F2" s="121"/>
      <c r="G2" s="122"/>
      <c r="H2" s="2" t="s">
        <v>86</v>
      </c>
    </row>
    <row r="3" spans="1:13" ht="32.25" customHeight="1" x14ac:dyDescent="0.3">
      <c r="A3" s="123" t="s">
        <v>0</v>
      </c>
      <c r="B3" s="123"/>
      <c r="C3" s="126" t="s">
        <v>55</v>
      </c>
      <c r="D3" s="124" t="s">
        <v>56</v>
      </c>
      <c r="E3" s="124" t="s">
        <v>57</v>
      </c>
      <c r="F3" s="124" t="s">
        <v>78</v>
      </c>
      <c r="G3" s="124" t="s">
        <v>2</v>
      </c>
      <c r="H3" s="124" t="s">
        <v>3</v>
      </c>
    </row>
    <row r="4" spans="1:13" ht="33.75" customHeight="1" x14ac:dyDescent="0.3">
      <c r="A4" s="123"/>
      <c r="B4" s="123"/>
      <c r="C4" s="127"/>
      <c r="D4" s="125"/>
      <c r="E4" s="125"/>
      <c r="F4" s="125"/>
      <c r="G4" s="125"/>
      <c r="H4" s="124"/>
    </row>
    <row r="5" spans="1:13" s="1" customFormat="1" ht="20.25" customHeight="1" x14ac:dyDescent="0.3">
      <c r="A5" s="103" t="s">
        <v>4</v>
      </c>
      <c r="B5" s="103"/>
      <c r="C5" s="6">
        <f>수도권!F5</f>
        <v>55</v>
      </c>
      <c r="D5" s="6">
        <v>11</v>
      </c>
      <c r="E5" s="6">
        <f>부울경!F5</f>
        <v>25</v>
      </c>
      <c r="F5" s="6">
        <f>제주!F5</f>
        <v>4</v>
      </c>
      <c r="G5" s="6">
        <f>SUM(C5:F5)</f>
        <v>95</v>
      </c>
      <c r="H5" s="81" t="s">
        <v>81</v>
      </c>
      <c r="M5"/>
    </row>
    <row r="6" spans="1:13" s="1" customFormat="1" ht="17.45" customHeight="1" x14ac:dyDescent="0.3">
      <c r="A6" s="104" t="s">
        <v>5</v>
      </c>
      <c r="B6" s="8" t="s">
        <v>6</v>
      </c>
      <c r="C6" s="9">
        <f>수도권!F6</f>
        <v>0</v>
      </c>
      <c r="D6" s="9">
        <f>대구경북!G6</f>
        <v>0</v>
      </c>
      <c r="E6" s="9">
        <f>부울경!F6</f>
        <v>0</v>
      </c>
      <c r="F6" s="10">
        <f>제주!F6</f>
        <v>0</v>
      </c>
      <c r="G6" s="10"/>
      <c r="H6" s="11" t="s">
        <v>53</v>
      </c>
      <c r="M6"/>
    </row>
    <row r="7" spans="1:13" s="1" customFormat="1" ht="17.45" customHeight="1" x14ac:dyDescent="0.3">
      <c r="A7" s="105"/>
      <c r="B7" s="12" t="s">
        <v>7</v>
      </c>
      <c r="C7" s="9">
        <f>수도권!F7</f>
        <v>0</v>
      </c>
      <c r="D7" s="9">
        <f>대구경북!G7</f>
        <v>0</v>
      </c>
      <c r="E7" s="9">
        <f>부울경!F7</f>
        <v>0</v>
      </c>
      <c r="F7" s="10">
        <f>제주!F7</f>
        <v>0</v>
      </c>
      <c r="G7" s="10"/>
      <c r="H7" s="11" t="s">
        <v>8</v>
      </c>
    </row>
    <row r="8" spans="1:13" s="1" customFormat="1" ht="17.45" customHeight="1" x14ac:dyDescent="0.3">
      <c r="A8" s="105"/>
      <c r="B8" s="12" t="s">
        <v>9</v>
      </c>
      <c r="C8" s="9">
        <f>수도권!F8</f>
        <v>0</v>
      </c>
      <c r="D8" s="9">
        <f>대구경북!G8</f>
        <v>0</v>
      </c>
      <c r="E8" s="9">
        <f>부울경!F8</f>
        <v>0</v>
      </c>
      <c r="F8" s="10">
        <f>제주!F8</f>
        <v>0</v>
      </c>
      <c r="G8" s="10"/>
      <c r="H8" s="11" t="s">
        <v>88</v>
      </c>
    </row>
    <row r="9" spans="1:13" s="1" customFormat="1" ht="17.45" customHeight="1" x14ac:dyDescent="0.3">
      <c r="A9" s="105"/>
      <c r="B9" s="12" t="s">
        <v>10</v>
      </c>
      <c r="C9" s="9">
        <f>수도권!F9</f>
        <v>0</v>
      </c>
      <c r="D9" s="9">
        <f>대구경북!G9</f>
        <v>0</v>
      </c>
      <c r="E9" s="9">
        <f>부울경!F9</f>
        <v>0</v>
      </c>
      <c r="F9" s="10">
        <f>제주!F9</f>
        <v>0</v>
      </c>
      <c r="G9" s="10"/>
      <c r="H9" s="11" t="s">
        <v>8</v>
      </c>
    </row>
    <row r="10" spans="1:13" s="1" customFormat="1" ht="16.899999999999999" customHeight="1" x14ac:dyDescent="0.3">
      <c r="A10" s="105"/>
      <c r="B10" s="12" t="s">
        <v>11</v>
      </c>
      <c r="C10" s="101">
        <f>수도권!F10</f>
        <v>0</v>
      </c>
      <c r="D10" s="101">
        <f>대구경북!G10</f>
        <v>0</v>
      </c>
      <c r="E10" s="101">
        <f>부울경!F10</f>
        <v>0</v>
      </c>
      <c r="F10" s="99">
        <f>제주!F10</f>
        <v>0</v>
      </c>
      <c r="G10" s="99"/>
      <c r="H10" s="11" t="s">
        <v>12</v>
      </c>
    </row>
    <row r="11" spans="1:13" s="1" customFormat="1" ht="16.899999999999999" customHeight="1" x14ac:dyDescent="0.3">
      <c r="A11" s="105"/>
      <c r="B11" s="12" t="s">
        <v>13</v>
      </c>
      <c r="C11" s="100">
        <f>수도권!F11</f>
        <v>0</v>
      </c>
      <c r="D11" s="100">
        <f>대구경북!G11</f>
        <v>0</v>
      </c>
      <c r="E11" s="100">
        <f>부울경!F11</f>
        <v>0</v>
      </c>
      <c r="F11" s="99">
        <f>제주!F11</f>
        <v>0</v>
      </c>
      <c r="G11" s="99"/>
      <c r="H11" s="11" t="s">
        <v>14</v>
      </c>
    </row>
    <row r="12" spans="1:13" s="1" customFormat="1" ht="17.45" customHeight="1" x14ac:dyDescent="0.3">
      <c r="A12" s="105"/>
      <c r="B12" s="55" t="s">
        <v>15</v>
      </c>
      <c r="C12" s="9">
        <f>수도권!F12</f>
        <v>0</v>
      </c>
      <c r="D12" s="9">
        <f>대구경북!G12</f>
        <v>0</v>
      </c>
      <c r="E12" s="9">
        <f>부울경!F12</f>
        <v>0</v>
      </c>
      <c r="F12" s="9">
        <f>제주!F12</f>
        <v>0</v>
      </c>
      <c r="G12" s="56"/>
      <c r="H12" s="57"/>
      <c r="I12" s="18"/>
      <c r="J12" s="18"/>
    </row>
    <row r="13" spans="1:13" s="1" customFormat="1" ht="17.45" customHeight="1" x14ac:dyDescent="0.3">
      <c r="A13" s="105"/>
      <c r="B13" s="62" t="s">
        <v>16</v>
      </c>
      <c r="C13" s="64">
        <f>수도권!F13</f>
        <v>0</v>
      </c>
      <c r="D13" s="64">
        <f>대구경북!G13</f>
        <v>0</v>
      </c>
      <c r="E13" s="64">
        <f>부울경!F13</f>
        <v>0</v>
      </c>
      <c r="F13" s="64">
        <f>제주!F13</f>
        <v>0</v>
      </c>
      <c r="G13" s="64"/>
      <c r="H13" s="65" t="s">
        <v>17</v>
      </c>
      <c r="I13" s="18"/>
      <c r="J13" s="18"/>
    </row>
    <row r="14" spans="1:13" s="1" customFormat="1" ht="19.899999999999999" customHeight="1" x14ac:dyDescent="0.3">
      <c r="A14" s="106"/>
      <c r="B14" s="6" t="s">
        <v>18</v>
      </c>
      <c r="C14" s="69">
        <f>수도권!F14</f>
        <v>0</v>
      </c>
      <c r="D14" s="69">
        <f>대구경북!G14</f>
        <v>0</v>
      </c>
      <c r="E14" s="69">
        <f>부울경!F14</f>
        <v>0</v>
      </c>
      <c r="F14" s="69">
        <f>제주!F14</f>
        <v>0</v>
      </c>
      <c r="G14" s="19"/>
      <c r="H14" s="19"/>
      <c r="I14" s="20"/>
      <c r="J14" s="20"/>
    </row>
    <row r="15" spans="1:13" s="1" customFormat="1" ht="17.45" customHeight="1" x14ac:dyDescent="0.3">
      <c r="A15" s="105" t="s">
        <v>93</v>
      </c>
      <c r="B15" s="66" t="s">
        <v>19</v>
      </c>
      <c r="C15" s="9">
        <f>수도권!F15</f>
        <v>0</v>
      </c>
      <c r="D15" s="9">
        <f>대구경북!G15</f>
        <v>0</v>
      </c>
      <c r="E15" s="9">
        <f>부울경!F15</f>
        <v>0</v>
      </c>
      <c r="F15" s="9">
        <f>제주!F15</f>
        <v>0</v>
      </c>
      <c r="G15" s="67"/>
      <c r="H15" s="68" t="s">
        <v>89</v>
      </c>
      <c r="I15" s="21"/>
    </row>
    <row r="16" spans="1:13" s="1" customFormat="1" ht="17.45" customHeight="1" x14ac:dyDescent="0.3">
      <c r="A16" s="105"/>
      <c r="B16" s="12" t="s">
        <v>20</v>
      </c>
      <c r="C16" s="9">
        <f>수도권!F16</f>
        <v>0</v>
      </c>
      <c r="D16" s="9">
        <f>대구경북!G16</f>
        <v>0</v>
      </c>
      <c r="E16" s="9">
        <f>부울경!F16</f>
        <v>0</v>
      </c>
      <c r="F16" s="9">
        <f>제주!F16</f>
        <v>0</v>
      </c>
      <c r="G16" s="10"/>
      <c r="H16" s="22" t="s">
        <v>90</v>
      </c>
      <c r="I16" s="21"/>
      <c r="J16" s="21"/>
    </row>
    <row r="17" spans="1:10" s="1" customFormat="1" ht="17.45" customHeight="1" x14ac:dyDescent="0.3">
      <c r="A17" s="105"/>
      <c r="B17" s="12" t="s">
        <v>21</v>
      </c>
      <c r="C17" s="9">
        <f>수도권!F17</f>
        <v>0</v>
      </c>
      <c r="D17" s="9">
        <f>대구경북!G17</f>
        <v>0</v>
      </c>
      <c r="E17" s="9">
        <f>부울경!F17</f>
        <v>0</v>
      </c>
      <c r="F17" s="9">
        <f>제주!F17</f>
        <v>0</v>
      </c>
      <c r="G17" s="10"/>
      <c r="H17" s="22" t="s">
        <v>89</v>
      </c>
      <c r="I17" s="21"/>
      <c r="J17" s="21"/>
    </row>
    <row r="18" spans="1:10" s="1" customFormat="1" ht="17.45" customHeight="1" x14ac:dyDescent="0.3">
      <c r="A18" s="105"/>
      <c r="B18" s="23" t="s">
        <v>22</v>
      </c>
      <c r="C18" s="9">
        <f>수도권!F18</f>
        <v>0</v>
      </c>
      <c r="D18" s="9">
        <f>대구경북!G18</f>
        <v>0</v>
      </c>
      <c r="E18" s="9">
        <f>부울경!F18</f>
        <v>0</v>
      </c>
      <c r="F18" s="9">
        <f>제주!F18</f>
        <v>0</v>
      </c>
      <c r="G18" s="10"/>
      <c r="H18" s="24" t="s">
        <v>91</v>
      </c>
      <c r="I18" s="21"/>
      <c r="J18" s="25"/>
    </row>
    <row r="19" spans="1:10" s="1" customFormat="1" ht="17.45" customHeight="1" x14ac:dyDescent="0.3">
      <c r="A19" s="105"/>
      <c r="B19" s="26" t="s">
        <v>23</v>
      </c>
      <c r="C19" s="9">
        <f>수도권!F19</f>
        <v>0</v>
      </c>
      <c r="D19" s="9">
        <f>대구경북!G19</f>
        <v>0</v>
      </c>
      <c r="E19" s="9">
        <f>부울경!F19</f>
        <v>0</v>
      </c>
      <c r="F19" s="9">
        <f>제주!F19</f>
        <v>0</v>
      </c>
      <c r="G19" s="10"/>
      <c r="H19" s="27" t="s">
        <v>89</v>
      </c>
      <c r="I19" s="21"/>
    </row>
    <row r="20" spans="1:10" s="1" customFormat="1" ht="17.45" customHeight="1" x14ac:dyDescent="0.3">
      <c r="A20" s="105"/>
      <c r="B20" s="12" t="s">
        <v>24</v>
      </c>
      <c r="C20" s="9">
        <f>수도권!F20</f>
        <v>0</v>
      </c>
      <c r="D20" s="9">
        <f>대구경북!G20</f>
        <v>0</v>
      </c>
      <c r="E20" s="9">
        <f>부울경!F20</f>
        <v>0</v>
      </c>
      <c r="F20" s="9">
        <f>제주!F20</f>
        <v>0</v>
      </c>
      <c r="G20" s="10"/>
      <c r="H20" s="27" t="s">
        <v>92</v>
      </c>
      <c r="I20" s="28"/>
    </row>
    <row r="21" spans="1:10" s="1" customFormat="1" ht="17.45" customHeight="1" x14ac:dyDescent="0.3">
      <c r="A21" s="105"/>
      <c r="B21" s="23" t="s">
        <v>25</v>
      </c>
      <c r="C21" s="63">
        <f>수도권!F21</f>
        <v>0</v>
      </c>
      <c r="D21" s="63">
        <f>대구경북!G21</f>
        <v>0</v>
      </c>
      <c r="E21" s="63">
        <f>부울경!F21</f>
        <v>0</v>
      </c>
      <c r="F21" s="63">
        <f>제주!F21</f>
        <v>0</v>
      </c>
      <c r="G21" s="70"/>
      <c r="H21" s="71" t="s">
        <v>94</v>
      </c>
      <c r="I21" s="31"/>
      <c r="J21" s="31"/>
    </row>
    <row r="22" spans="1:10" s="1" customFormat="1" ht="19.899999999999999" customHeight="1" x14ac:dyDescent="0.3">
      <c r="A22" s="107"/>
      <c r="B22" s="6" t="s">
        <v>26</v>
      </c>
      <c r="C22" s="69">
        <f>수도권!F22</f>
        <v>0</v>
      </c>
      <c r="D22" s="69">
        <f>대구경북!G22</f>
        <v>0</v>
      </c>
      <c r="E22" s="69">
        <f>부울경!F22</f>
        <v>0</v>
      </c>
      <c r="F22" s="69">
        <f>제주!F22</f>
        <v>0</v>
      </c>
      <c r="G22" s="19"/>
      <c r="H22" s="81"/>
      <c r="I22" s="32"/>
    </row>
    <row r="23" spans="1:10" s="1" customFormat="1" ht="17.45" customHeight="1" x14ac:dyDescent="0.3">
      <c r="A23" s="108" t="s">
        <v>27</v>
      </c>
      <c r="B23" s="66" t="s">
        <v>28</v>
      </c>
      <c r="C23" s="9">
        <f>수도권!F23</f>
        <v>0</v>
      </c>
      <c r="D23" s="9">
        <f>대구경북!G23</f>
        <v>0</v>
      </c>
      <c r="E23" s="9">
        <f>부울경!F23</f>
        <v>0</v>
      </c>
      <c r="F23" s="9">
        <f>제주!F23</f>
        <v>0</v>
      </c>
      <c r="G23" s="67"/>
      <c r="H23" s="24"/>
    </row>
    <row r="24" spans="1:10" s="1" customFormat="1" ht="17.45" customHeight="1" x14ac:dyDescent="0.3">
      <c r="A24" s="109"/>
      <c r="B24" s="12" t="s">
        <v>29</v>
      </c>
      <c r="C24" s="9">
        <f>수도권!F24</f>
        <v>0</v>
      </c>
      <c r="D24" s="9">
        <f>대구경북!G24</f>
        <v>0</v>
      </c>
      <c r="E24" s="9">
        <f>부울경!F24</f>
        <v>0</v>
      </c>
      <c r="F24" s="9">
        <f>제주!F24</f>
        <v>0</v>
      </c>
      <c r="G24" s="10"/>
      <c r="H24" s="34"/>
    </row>
    <row r="25" spans="1:10" s="1" customFormat="1" ht="17.45" customHeight="1" x14ac:dyDescent="0.3">
      <c r="A25" s="109"/>
      <c r="B25" s="12" t="s">
        <v>30</v>
      </c>
      <c r="C25" s="9">
        <f>수도권!F25</f>
        <v>0</v>
      </c>
      <c r="D25" s="9">
        <f>대구경북!G25</f>
        <v>0</v>
      </c>
      <c r="E25" s="9">
        <f>부울경!F25</f>
        <v>0</v>
      </c>
      <c r="F25" s="9">
        <f>제주!F25</f>
        <v>0</v>
      </c>
      <c r="G25" s="10"/>
      <c r="H25" s="34"/>
    </row>
    <row r="26" spans="1:10" s="1" customFormat="1" ht="17.45" customHeight="1" x14ac:dyDescent="0.3">
      <c r="A26" s="109"/>
      <c r="B26" s="23" t="s">
        <v>31</v>
      </c>
      <c r="C26" s="63">
        <f>수도권!F26</f>
        <v>0</v>
      </c>
      <c r="D26" s="63">
        <f>대구경북!G26</f>
        <v>0</v>
      </c>
      <c r="E26" s="63">
        <f>부울경!F26</f>
        <v>0</v>
      </c>
      <c r="F26" s="63">
        <f>제주!F26</f>
        <v>0</v>
      </c>
      <c r="G26" s="70"/>
      <c r="H26" s="30"/>
    </row>
    <row r="27" spans="1:10" s="1" customFormat="1" ht="19.899999999999999" customHeight="1" x14ac:dyDescent="0.3">
      <c r="A27" s="110"/>
      <c r="B27" s="35" t="s">
        <v>32</v>
      </c>
      <c r="C27" s="69">
        <f>수도권!F27</f>
        <v>0</v>
      </c>
      <c r="D27" s="69">
        <f>대구경북!G27</f>
        <v>0</v>
      </c>
      <c r="E27" s="69">
        <f>부울경!F27</f>
        <v>0</v>
      </c>
      <c r="F27" s="69">
        <f>제주!F27</f>
        <v>0</v>
      </c>
      <c r="G27" s="19"/>
      <c r="H27" s="19"/>
    </row>
    <row r="28" spans="1:10" s="1" customFormat="1" ht="19.899999999999999" customHeight="1" x14ac:dyDescent="0.3">
      <c r="A28" s="111" t="s">
        <v>33</v>
      </c>
      <c r="B28" s="112"/>
      <c r="C28" s="69">
        <f>수도권!F28</f>
        <v>0</v>
      </c>
      <c r="D28" s="69">
        <f>대구경북!G28</f>
        <v>0</v>
      </c>
      <c r="E28" s="69">
        <f>부울경!F28</f>
        <v>0</v>
      </c>
      <c r="F28" s="69">
        <f>제주!F28</f>
        <v>0</v>
      </c>
      <c r="G28" s="19"/>
      <c r="H28" s="36" t="s">
        <v>85</v>
      </c>
    </row>
    <row r="29" spans="1:10" s="1" customFormat="1" ht="19.899999999999999" customHeight="1" x14ac:dyDescent="0.3">
      <c r="A29" s="111" t="s">
        <v>34</v>
      </c>
      <c r="B29" s="112"/>
      <c r="C29" s="69">
        <f>수도권!F29</f>
        <v>0</v>
      </c>
      <c r="D29" s="69">
        <f>대구경북!G29</f>
        <v>0</v>
      </c>
      <c r="E29" s="69">
        <f>부울경!F29</f>
        <v>0</v>
      </c>
      <c r="F29" s="69">
        <f>제주!F29</f>
        <v>0</v>
      </c>
      <c r="G29" s="19"/>
      <c r="H29" s="37" t="s">
        <v>84</v>
      </c>
    </row>
    <row r="30" spans="1:10" s="1" customFormat="1" ht="19.899999999999999" customHeight="1" x14ac:dyDescent="0.3">
      <c r="A30" s="111" t="s">
        <v>35</v>
      </c>
      <c r="B30" s="112"/>
      <c r="C30" s="69">
        <f>수도권!F30</f>
        <v>0</v>
      </c>
      <c r="D30" s="69">
        <f>대구경북!G30</f>
        <v>0</v>
      </c>
      <c r="E30" s="69">
        <f>부울경!F30</f>
        <v>0</v>
      </c>
      <c r="F30" s="69">
        <f>제주!F30</f>
        <v>0</v>
      </c>
      <c r="G30" s="19"/>
      <c r="H30" s="37">
        <f>G30*4</f>
        <v>0</v>
      </c>
      <c r="I30" s="38"/>
    </row>
    <row r="31" spans="1:10" s="1" customFormat="1" ht="17.45" customHeight="1" x14ac:dyDescent="0.3">
      <c r="A31" s="113" t="s">
        <v>36</v>
      </c>
      <c r="B31" s="114"/>
      <c r="C31" s="63">
        <f>수도권!F31</f>
        <v>0</v>
      </c>
      <c r="D31" s="63">
        <f>대구경북!G31</f>
        <v>0</v>
      </c>
      <c r="E31" s="63">
        <f>부울경!F31</f>
        <v>0</v>
      </c>
      <c r="F31" s="63">
        <f>제주!F31</f>
        <v>0</v>
      </c>
      <c r="G31" s="72"/>
      <c r="H31" s="73"/>
      <c r="I31" s="38"/>
    </row>
    <row r="32" spans="1:10" s="1" customFormat="1" ht="20.25" customHeight="1" x14ac:dyDescent="0.3">
      <c r="A32" s="115" t="s">
        <v>37</v>
      </c>
      <c r="B32" s="115"/>
      <c r="C32" s="77">
        <f>수도권!F32</f>
        <v>0</v>
      </c>
      <c r="D32" s="77">
        <f>대구경북!G32</f>
        <v>0</v>
      </c>
      <c r="E32" s="77">
        <f>부울경!F32</f>
        <v>0</v>
      </c>
      <c r="F32" s="77">
        <f>제주!F32</f>
        <v>0</v>
      </c>
      <c r="G32" s="41"/>
      <c r="H32" s="42" t="s">
        <v>38</v>
      </c>
      <c r="I32" s="25"/>
    </row>
    <row r="33" spans="1:12" ht="17.45" customHeight="1" x14ac:dyDescent="0.3">
      <c r="A33" s="116" t="s">
        <v>39</v>
      </c>
      <c r="B33" s="74" t="s">
        <v>39</v>
      </c>
      <c r="C33" s="9">
        <f>수도권!F33</f>
        <v>0</v>
      </c>
      <c r="D33" s="9">
        <f>대구경북!G33</f>
        <v>0</v>
      </c>
      <c r="E33" s="9">
        <f>부울경!F33</f>
        <v>0</v>
      </c>
      <c r="F33" s="9">
        <f>제주!F33</f>
        <v>0</v>
      </c>
      <c r="G33" s="75"/>
      <c r="H33" s="76">
        <f>G33*4</f>
        <v>0</v>
      </c>
      <c r="I33" s="43"/>
      <c r="J33"/>
      <c r="K33"/>
      <c r="L33"/>
    </row>
    <row r="34" spans="1:12" s="1" customFormat="1" ht="17.45" customHeight="1" x14ac:dyDescent="0.3">
      <c r="A34" s="116"/>
      <c r="B34" s="44" t="s">
        <v>40</v>
      </c>
      <c r="C34" s="63">
        <f>수도권!F34</f>
        <v>0</v>
      </c>
      <c r="D34" s="63">
        <f>대구경북!G34</f>
        <v>0</v>
      </c>
      <c r="E34" s="63">
        <f>부울경!F34</f>
        <v>0</v>
      </c>
      <c r="F34" s="63">
        <f>제주!F34</f>
        <v>0</v>
      </c>
      <c r="G34" s="54"/>
      <c r="H34" s="45"/>
      <c r="I34" s="25"/>
    </row>
    <row r="35" spans="1:12" s="1" customFormat="1" ht="17.45" customHeight="1" x14ac:dyDescent="0.3">
      <c r="A35" s="117"/>
      <c r="B35" s="46" t="s">
        <v>41</v>
      </c>
      <c r="C35" s="77">
        <f>수도권!F35</f>
        <v>0</v>
      </c>
      <c r="D35" s="77">
        <f>대구경북!G35</f>
        <v>0</v>
      </c>
      <c r="E35" s="77">
        <f>부울경!F35</f>
        <v>0</v>
      </c>
      <c r="F35" s="77">
        <f>제주!F35</f>
        <v>0</v>
      </c>
      <c r="G35" s="41"/>
      <c r="H35" s="42" t="s">
        <v>38</v>
      </c>
      <c r="I35" s="25"/>
    </row>
    <row r="36" spans="1:12" s="1" customFormat="1" ht="27" customHeight="1" x14ac:dyDescent="0.3">
      <c r="A36" s="118" t="s">
        <v>42</v>
      </c>
      <c r="B36" s="118"/>
      <c r="C36" s="78">
        <f>SUM(C32,C35)</f>
        <v>0</v>
      </c>
      <c r="D36" s="78">
        <f>SUM(D32,D35)</f>
        <v>0</v>
      </c>
      <c r="E36" s="78">
        <f>SUM(E32,E35)</f>
        <v>0</v>
      </c>
      <c r="F36" s="78">
        <f>SUM(F32,F35)</f>
        <v>0</v>
      </c>
      <c r="G36" s="78"/>
      <c r="H36" s="79" t="s">
        <v>38</v>
      </c>
      <c r="I36" s="43"/>
    </row>
    <row r="37" spans="1:12" s="1" customFormat="1" ht="27" customHeight="1" x14ac:dyDescent="0.3">
      <c r="A37" s="102" t="s">
        <v>50</v>
      </c>
      <c r="B37" s="102"/>
      <c r="C37" s="80">
        <f>C36*12</f>
        <v>0</v>
      </c>
      <c r="D37" s="80">
        <f>D36*12</f>
        <v>0</v>
      </c>
      <c r="E37" s="80">
        <f>E36*12</f>
        <v>0</v>
      </c>
      <c r="F37" s="80">
        <f>F36*12</f>
        <v>0</v>
      </c>
      <c r="G37" s="80">
        <f>C37+D37+E37+F37</f>
        <v>0</v>
      </c>
      <c r="H37" s="50" t="s">
        <v>51</v>
      </c>
      <c r="I37" s="43"/>
    </row>
    <row r="38" spans="1:12" s="1" customFormat="1" x14ac:dyDescent="0.3">
      <c r="A38" s="21"/>
      <c r="B38" s="21"/>
      <c r="C38" s="38"/>
      <c r="D38" s="38"/>
      <c r="E38" s="38"/>
      <c r="F38" s="43"/>
      <c r="G38" s="43"/>
      <c r="H38" s="21"/>
    </row>
    <row r="40" spans="1:12" x14ac:dyDescent="0.3">
      <c r="D40" s="51"/>
    </row>
  </sheetData>
  <mergeCells count="21">
    <mergeCell ref="A1:H1"/>
    <mergeCell ref="A2:G2"/>
    <mergeCell ref="A3:B4"/>
    <mergeCell ref="G3:G4"/>
    <mergeCell ref="H3:H4"/>
    <mergeCell ref="C3:C4"/>
    <mergeCell ref="D3:D4"/>
    <mergeCell ref="E3:E4"/>
    <mergeCell ref="F3:F4"/>
    <mergeCell ref="A37:B37"/>
    <mergeCell ref="A5:B5"/>
    <mergeCell ref="A6:A14"/>
    <mergeCell ref="A15:A22"/>
    <mergeCell ref="A23:A27"/>
    <mergeCell ref="A28:B28"/>
    <mergeCell ref="A29:B29"/>
    <mergeCell ref="A30:B30"/>
    <mergeCell ref="A31:B31"/>
    <mergeCell ref="A32:B32"/>
    <mergeCell ref="A33:A35"/>
    <mergeCell ref="A36:B36"/>
  </mergeCells>
  <phoneticPr fontId="3" type="noConversion"/>
  <pageMargins left="0.7" right="0.7" top="0.75" bottom="0.75" header="0.3" footer="0.3"/>
  <pageSetup paperSize="9" scale="3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127B96-DD8E-4438-8E22-C136F2136461}">
  <dimension ref="A1:L40"/>
  <sheetViews>
    <sheetView tabSelected="1" zoomScale="115" zoomScaleNormal="115" workbookViewId="0">
      <selection activeCell="C11" sqref="C11"/>
    </sheetView>
  </sheetViews>
  <sheetFormatPr defaultColWidth="8.625" defaultRowHeight="16.5" x14ac:dyDescent="0.3"/>
  <cols>
    <col min="1" max="1" width="20.75" style="21" customWidth="1"/>
    <col min="2" max="2" width="25.75" style="21" customWidth="1"/>
    <col min="3" max="6" width="20.375" style="1" customWidth="1"/>
    <col min="7" max="7" width="78.25" style="21" customWidth="1"/>
    <col min="8" max="8" width="16.625" style="1" customWidth="1"/>
    <col min="9" max="11" width="15.375" style="1" customWidth="1"/>
  </cols>
  <sheetData>
    <row r="1" spans="1:12" ht="65.25" customHeight="1" x14ac:dyDescent="0.3">
      <c r="A1" s="119" t="s">
        <v>52</v>
      </c>
      <c r="B1" s="119"/>
      <c r="C1" s="119"/>
      <c r="D1" s="119"/>
      <c r="E1" s="119"/>
      <c r="F1" s="119"/>
      <c r="G1" s="119"/>
    </row>
    <row r="2" spans="1:12" ht="40.15" customHeight="1" x14ac:dyDescent="0.3">
      <c r="A2" s="120" t="s">
        <v>47</v>
      </c>
      <c r="B2" s="121"/>
      <c r="C2" s="121"/>
      <c r="D2" s="121"/>
      <c r="E2" s="121"/>
      <c r="F2" s="122"/>
      <c r="G2" s="2" t="s">
        <v>87</v>
      </c>
    </row>
    <row r="3" spans="1:12" ht="32.25" customHeight="1" x14ac:dyDescent="0.3">
      <c r="A3" s="123" t="s">
        <v>0</v>
      </c>
      <c r="B3" s="123"/>
      <c r="C3" s="128" t="s">
        <v>1</v>
      </c>
      <c r="D3" s="129"/>
      <c r="E3" s="52"/>
      <c r="F3" s="124" t="s">
        <v>2</v>
      </c>
      <c r="G3" s="124" t="s">
        <v>3</v>
      </c>
    </row>
    <row r="4" spans="1:12" ht="33.75" customHeight="1" x14ac:dyDescent="0.3">
      <c r="A4" s="123"/>
      <c r="B4" s="123"/>
      <c r="C4" s="4" t="s">
        <v>67</v>
      </c>
      <c r="D4" s="5" t="s">
        <v>66</v>
      </c>
      <c r="E4" s="53" t="s">
        <v>49</v>
      </c>
      <c r="F4" s="124"/>
      <c r="G4" s="124"/>
    </row>
    <row r="5" spans="1:12" s="1" customFormat="1" ht="20.25" customHeight="1" x14ac:dyDescent="0.3">
      <c r="A5" s="103" t="s">
        <v>4</v>
      </c>
      <c r="B5" s="103"/>
      <c r="C5" s="6">
        <v>1</v>
      </c>
      <c r="D5" s="6">
        <v>8</v>
      </c>
      <c r="E5" s="6">
        <v>46</v>
      </c>
      <c r="F5" s="6">
        <f>SUM(C5:E5)</f>
        <v>55</v>
      </c>
      <c r="G5" s="7"/>
      <c r="L5"/>
    </row>
    <row r="6" spans="1:12" s="1" customFormat="1" ht="17.45" customHeight="1" x14ac:dyDescent="0.3">
      <c r="A6" s="104" t="s">
        <v>5</v>
      </c>
      <c r="B6" s="8" t="s">
        <v>6</v>
      </c>
      <c r="C6" s="9"/>
      <c r="D6" s="9"/>
      <c r="E6" s="9"/>
      <c r="F6" s="10">
        <f>SUMPRODUCT(C6:E6,$C$5:$E$5)</f>
        <v>0</v>
      </c>
      <c r="G6" s="11" t="s">
        <v>53</v>
      </c>
      <c r="L6"/>
    </row>
    <row r="7" spans="1:12" s="1" customFormat="1" ht="17.45" customHeight="1" x14ac:dyDescent="0.3">
      <c r="A7" s="105"/>
      <c r="B7" s="12" t="s">
        <v>7</v>
      </c>
      <c r="C7" s="13"/>
      <c r="D7" s="13"/>
      <c r="E7" s="13"/>
      <c r="F7" s="10">
        <f t="shared" ref="F7:F12" si="0">SUMPRODUCT(C7:E7,$C$5:$E$5)</f>
        <v>0</v>
      </c>
      <c r="G7" s="11" t="s">
        <v>8</v>
      </c>
    </row>
    <row r="8" spans="1:12" s="1" customFormat="1" ht="17.45" customHeight="1" x14ac:dyDescent="0.3">
      <c r="A8" s="105"/>
      <c r="B8" s="12" t="s">
        <v>9</v>
      </c>
      <c r="C8" s="14"/>
      <c r="D8" s="14"/>
      <c r="E8" s="14"/>
      <c r="F8" s="10">
        <f t="shared" si="0"/>
        <v>0</v>
      </c>
      <c r="G8" s="11"/>
    </row>
    <row r="9" spans="1:12" s="1" customFormat="1" ht="17.45" customHeight="1" x14ac:dyDescent="0.3">
      <c r="A9" s="105"/>
      <c r="B9" s="12" t="s">
        <v>10</v>
      </c>
      <c r="C9" s="13"/>
      <c r="D9" s="13"/>
      <c r="E9" s="13"/>
      <c r="F9" s="10">
        <f t="shared" si="0"/>
        <v>0</v>
      </c>
      <c r="G9" s="11" t="s">
        <v>8</v>
      </c>
    </row>
    <row r="10" spans="1:12" s="1" customFormat="1" ht="16.899999999999999" customHeight="1" x14ac:dyDescent="0.3">
      <c r="A10" s="105"/>
      <c r="B10" s="12" t="s">
        <v>11</v>
      </c>
      <c r="C10" s="98"/>
      <c r="D10" s="98"/>
      <c r="E10" s="98"/>
      <c r="F10" s="99"/>
      <c r="G10" s="11" t="s">
        <v>12</v>
      </c>
    </row>
    <row r="11" spans="1:12" s="1" customFormat="1" ht="16.899999999999999" customHeight="1" x14ac:dyDescent="0.3">
      <c r="A11" s="105"/>
      <c r="B11" s="12" t="s">
        <v>13</v>
      </c>
      <c r="C11" s="98"/>
      <c r="D11" s="98"/>
      <c r="E11" s="98"/>
      <c r="F11" s="99"/>
      <c r="G11" s="11" t="s">
        <v>14</v>
      </c>
    </row>
    <row r="12" spans="1:12" s="1" customFormat="1" ht="17.45" customHeight="1" x14ac:dyDescent="0.3">
      <c r="A12" s="105"/>
      <c r="B12" s="55" t="s">
        <v>15</v>
      </c>
      <c r="C12" s="56"/>
      <c r="D12" s="56"/>
      <c r="E12" s="56"/>
      <c r="F12" s="56">
        <f t="shared" si="0"/>
        <v>0</v>
      </c>
      <c r="G12" s="57"/>
      <c r="H12" s="18"/>
      <c r="I12" s="18"/>
    </row>
    <row r="13" spans="1:12" s="1" customFormat="1" ht="17.45" customHeight="1" x14ac:dyDescent="0.3">
      <c r="A13" s="105"/>
      <c r="B13" s="58" t="s">
        <v>16</v>
      </c>
      <c r="C13" s="59"/>
      <c r="D13" s="59"/>
      <c r="E13" s="59"/>
      <c r="F13" s="59">
        <f>SUM(C13:E13)</f>
        <v>0</v>
      </c>
      <c r="G13" s="60" t="s">
        <v>17</v>
      </c>
      <c r="H13" s="18"/>
      <c r="I13" s="18"/>
    </row>
    <row r="14" spans="1:12" s="1" customFormat="1" ht="19.899999999999999" customHeight="1" x14ac:dyDescent="0.3">
      <c r="A14" s="106"/>
      <c r="B14" s="6" t="s">
        <v>18</v>
      </c>
      <c r="C14" s="19">
        <f>C12+C13</f>
        <v>0</v>
      </c>
      <c r="D14" s="19">
        <f>D12+D13</f>
        <v>0</v>
      </c>
      <c r="E14" s="19">
        <f>E12+E13</f>
        <v>0</v>
      </c>
      <c r="F14" s="19">
        <f>SUMPRODUCT(C14:E14,$C$5:$E$5)</f>
        <v>0</v>
      </c>
      <c r="G14" s="19"/>
      <c r="H14" s="20"/>
      <c r="I14" s="20"/>
    </row>
    <row r="15" spans="1:12" s="1" customFormat="1" ht="17.45" customHeight="1" x14ac:dyDescent="0.3">
      <c r="A15" s="105" t="s">
        <v>93</v>
      </c>
      <c r="B15" s="8" t="s">
        <v>19</v>
      </c>
      <c r="C15" s="9"/>
      <c r="D15" s="9"/>
      <c r="E15" s="9"/>
      <c r="F15" s="10">
        <f>SUMPRODUCT(C15:E15,$C$5:$E$5)</f>
        <v>0</v>
      </c>
      <c r="G15" s="68" t="s">
        <v>89</v>
      </c>
      <c r="H15" s="21"/>
    </row>
    <row r="16" spans="1:12" s="1" customFormat="1" ht="17.45" customHeight="1" x14ac:dyDescent="0.3">
      <c r="A16" s="105"/>
      <c r="B16" s="12" t="s">
        <v>20</v>
      </c>
      <c r="C16" s="13"/>
      <c r="D16" s="13"/>
      <c r="E16" s="13"/>
      <c r="F16" s="10">
        <f t="shared" ref="F16:F21" si="1">SUMPRODUCT(C16:E16,$C$5:$E$5)</f>
        <v>0</v>
      </c>
      <c r="G16" s="22" t="s">
        <v>90</v>
      </c>
      <c r="H16" s="21"/>
      <c r="I16" s="21"/>
    </row>
    <row r="17" spans="1:9" s="1" customFormat="1" ht="17.45" customHeight="1" x14ac:dyDescent="0.3">
      <c r="A17" s="105"/>
      <c r="B17" s="12" t="s">
        <v>21</v>
      </c>
      <c r="C17" s="13"/>
      <c r="D17" s="13"/>
      <c r="E17" s="13"/>
      <c r="F17" s="10">
        <f t="shared" si="1"/>
        <v>0</v>
      </c>
      <c r="G17" s="22" t="s">
        <v>89</v>
      </c>
      <c r="H17" s="21"/>
      <c r="I17" s="21"/>
    </row>
    <row r="18" spans="1:9" s="1" customFormat="1" ht="17.45" customHeight="1" x14ac:dyDescent="0.3">
      <c r="A18" s="105"/>
      <c r="B18" s="23" t="s">
        <v>22</v>
      </c>
      <c r="C18" s="14"/>
      <c r="D18" s="14"/>
      <c r="E18" s="14"/>
      <c r="F18" s="10">
        <f t="shared" si="1"/>
        <v>0</v>
      </c>
      <c r="G18" s="24" t="s">
        <v>91</v>
      </c>
      <c r="H18" s="21"/>
      <c r="I18" s="25"/>
    </row>
    <row r="19" spans="1:9" s="1" customFormat="1" ht="17.45" customHeight="1" x14ac:dyDescent="0.3">
      <c r="A19" s="105"/>
      <c r="B19" s="26" t="s">
        <v>23</v>
      </c>
      <c r="C19" s="9"/>
      <c r="D19" s="9"/>
      <c r="E19" s="9"/>
      <c r="F19" s="10">
        <f t="shared" si="1"/>
        <v>0</v>
      </c>
      <c r="G19" s="27" t="s">
        <v>89</v>
      </c>
      <c r="H19" s="21"/>
    </row>
    <row r="20" spans="1:9" s="1" customFormat="1" ht="17.45" customHeight="1" x14ac:dyDescent="0.3">
      <c r="A20" s="105"/>
      <c r="B20" s="12" t="s">
        <v>24</v>
      </c>
      <c r="C20" s="13"/>
      <c r="D20" s="13"/>
      <c r="E20" s="13"/>
      <c r="F20" s="10">
        <f t="shared" si="1"/>
        <v>0</v>
      </c>
      <c r="G20" s="27" t="s">
        <v>92</v>
      </c>
      <c r="H20" s="28"/>
    </row>
    <row r="21" spans="1:9" s="1" customFormat="1" ht="17.45" customHeight="1" x14ac:dyDescent="0.3">
      <c r="A21" s="105"/>
      <c r="B21" s="23" t="s">
        <v>25</v>
      </c>
      <c r="C21" s="29"/>
      <c r="D21" s="29"/>
      <c r="E21" s="29"/>
      <c r="F21" s="10">
        <f t="shared" si="1"/>
        <v>0</v>
      </c>
      <c r="G21" s="71" t="s">
        <v>94</v>
      </c>
      <c r="H21" s="31"/>
      <c r="I21" s="31"/>
    </row>
    <row r="22" spans="1:9" s="1" customFormat="1" ht="19.899999999999999" customHeight="1" x14ac:dyDescent="0.3">
      <c r="A22" s="107"/>
      <c r="B22" s="6" t="s">
        <v>26</v>
      </c>
      <c r="C22" s="19">
        <f>SUM(C15:C21)</f>
        <v>0</v>
      </c>
      <c r="D22" s="19">
        <f>SUM(D15:D21)</f>
        <v>0</v>
      </c>
      <c r="E22" s="19">
        <f>SUM(E15:E21)</f>
        <v>0</v>
      </c>
      <c r="F22" s="19">
        <f>SUMPRODUCT(C22:E22,$C$5:$E$5)</f>
        <v>0</v>
      </c>
      <c r="G22" s="19"/>
      <c r="H22" s="32"/>
    </row>
    <row r="23" spans="1:9" s="1" customFormat="1" ht="17.45" customHeight="1" x14ac:dyDescent="0.3">
      <c r="A23" s="108" t="s">
        <v>27</v>
      </c>
      <c r="B23" s="8" t="s">
        <v>28</v>
      </c>
      <c r="C23" s="9"/>
      <c r="D23" s="9"/>
      <c r="E23" s="9"/>
      <c r="F23" s="10">
        <f>SUMPRODUCT(C23:E23,$C$5:$E$5)</f>
        <v>0</v>
      </c>
      <c r="G23" s="33"/>
    </row>
    <row r="24" spans="1:9" s="1" customFormat="1" ht="17.45" customHeight="1" x14ac:dyDescent="0.3">
      <c r="A24" s="109"/>
      <c r="B24" s="12" t="s">
        <v>29</v>
      </c>
      <c r="C24" s="9"/>
      <c r="D24" s="9"/>
      <c r="E24" s="9"/>
      <c r="F24" s="10">
        <f t="shared" ref="F24:F29" si="2">SUMPRODUCT(C24:E24,$C$5:$E$5)</f>
        <v>0</v>
      </c>
      <c r="G24" s="34"/>
    </row>
    <row r="25" spans="1:9" s="1" customFormat="1" ht="17.45" customHeight="1" x14ac:dyDescent="0.3">
      <c r="A25" s="109"/>
      <c r="B25" s="12" t="s">
        <v>30</v>
      </c>
      <c r="C25" s="13"/>
      <c r="D25" s="13"/>
      <c r="E25" s="13"/>
      <c r="F25" s="10">
        <f t="shared" si="2"/>
        <v>0</v>
      </c>
      <c r="G25" s="34"/>
    </row>
    <row r="26" spans="1:9" s="1" customFormat="1" ht="17.45" customHeight="1" x14ac:dyDescent="0.3">
      <c r="A26" s="109"/>
      <c r="B26" s="23" t="s">
        <v>31</v>
      </c>
      <c r="C26" s="14"/>
      <c r="D26" s="14"/>
      <c r="E26" s="14"/>
      <c r="F26" s="10">
        <f t="shared" si="2"/>
        <v>0</v>
      </c>
      <c r="G26" s="30"/>
    </row>
    <row r="27" spans="1:9" s="1" customFormat="1" ht="19.899999999999999" customHeight="1" x14ac:dyDescent="0.3">
      <c r="A27" s="110"/>
      <c r="B27" s="35" t="s">
        <v>32</v>
      </c>
      <c r="C27" s="19">
        <f>SUM(C23:C26)</f>
        <v>0</v>
      </c>
      <c r="D27" s="19">
        <f>SUM(D23:D26)</f>
        <v>0</v>
      </c>
      <c r="E27" s="19">
        <f>SUM(E23:E26)</f>
        <v>0</v>
      </c>
      <c r="F27" s="19">
        <f t="shared" si="2"/>
        <v>0</v>
      </c>
      <c r="G27" s="19"/>
    </row>
    <row r="28" spans="1:9" s="1" customFormat="1" ht="19.899999999999999" customHeight="1" x14ac:dyDescent="0.3">
      <c r="A28" s="131" t="s">
        <v>33</v>
      </c>
      <c r="B28" s="132"/>
      <c r="C28" s="39"/>
      <c r="D28" s="39"/>
      <c r="E28" s="39"/>
      <c r="F28" s="39">
        <f t="shared" si="2"/>
        <v>0</v>
      </c>
      <c r="G28" s="84" t="s">
        <v>82</v>
      </c>
    </row>
    <row r="29" spans="1:9" s="1" customFormat="1" ht="19.899999999999999" customHeight="1" x14ac:dyDescent="0.3">
      <c r="A29" s="131" t="s">
        <v>34</v>
      </c>
      <c r="B29" s="132"/>
      <c r="C29" s="39"/>
      <c r="D29" s="39"/>
      <c r="E29" s="39"/>
      <c r="F29" s="39">
        <f t="shared" si="2"/>
        <v>0</v>
      </c>
      <c r="G29" s="40" t="s">
        <v>83</v>
      </c>
    </row>
    <row r="30" spans="1:9" s="1" customFormat="1" ht="19.899999999999999" customHeight="1" x14ac:dyDescent="0.3">
      <c r="A30" s="111" t="s">
        <v>35</v>
      </c>
      <c r="B30" s="112"/>
      <c r="C30" s="19">
        <f>SUM(C14,C22,C27,C28+C29)</f>
        <v>0</v>
      </c>
      <c r="D30" s="19">
        <f>SUM(D14,D22,D27,D28+D29)</f>
        <v>0</v>
      </c>
      <c r="E30" s="19">
        <f>SUM(E14,E22,E27,E28+E29)</f>
        <v>0</v>
      </c>
      <c r="F30" s="19">
        <f t="shared" ref="F30:F36" si="3">SUMPRODUCT(C30:E30,$C$5:$E$5)</f>
        <v>0</v>
      </c>
      <c r="G30" s="37">
        <f>F30*4</f>
        <v>0</v>
      </c>
      <c r="H30" s="38"/>
    </row>
    <row r="31" spans="1:9" s="1" customFormat="1" ht="17.45" customHeight="1" x14ac:dyDescent="0.3">
      <c r="A31" s="131" t="s">
        <v>36</v>
      </c>
      <c r="B31" s="132"/>
      <c r="C31" s="39"/>
      <c r="D31" s="39"/>
      <c r="E31" s="39"/>
      <c r="F31" s="39">
        <f t="shared" si="3"/>
        <v>0</v>
      </c>
      <c r="G31" s="40"/>
      <c r="H31" s="38"/>
    </row>
    <row r="32" spans="1:9" s="1" customFormat="1" ht="20.25" customHeight="1" x14ac:dyDescent="0.3">
      <c r="A32" s="115" t="s">
        <v>37</v>
      </c>
      <c r="B32" s="115"/>
      <c r="C32" s="41">
        <f>C30+C31</f>
        <v>0</v>
      </c>
      <c r="D32" s="41">
        <f>D30+D31</f>
        <v>0</v>
      </c>
      <c r="E32" s="41">
        <f>E30+E31</f>
        <v>0</v>
      </c>
      <c r="F32" s="41">
        <f t="shared" si="3"/>
        <v>0</v>
      </c>
      <c r="G32" s="42" t="s">
        <v>38</v>
      </c>
      <c r="H32" s="25"/>
    </row>
    <row r="33" spans="1:11" ht="17.45" customHeight="1" x14ac:dyDescent="0.3">
      <c r="A33" s="133" t="s">
        <v>39</v>
      </c>
      <c r="B33" s="85" t="s">
        <v>39</v>
      </c>
      <c r="C33" s="86"/>
      <c r="D33" s="86"/>
      <c r="E33" s="86"/>
      <c r="F33" s="87">
        <f t="shared" si="3"/>
        <v>0</v>
      </c>
      <c r="G33" s="88">
        <f>F33*4</f>
        <v>0</v>
      </c>
      <c r="H33" s="43"/>
      <c r="I33"/>
      <c r="J33"/>
      <c r="K33"/>
    </row>
    <row r="34" spans="1:11" s="1" customFormat="1" ht="17.45" customHeight="1" x14ac:dyDescent="0.3">
      <c r="A34" s="116"/>
      <c r="B34" s="83" t="s">
        <v>40</v>
      </c>
      <c r="C34" s="89"/>
      <c r="D34" s="89"/>
      <c r="E34" s="89"/>
      <c r="F34" s="54">
        <f t="shared" si="3"/>
        <v>0</v>
      </c>
      <c r="G34" s="90"/>
      <c r="H34" s="25"/>
    </row>
    <row r="35" spans="1:11" s="1" customFormat="1" ht="17.45" customHeight="1" x14ac:dyDescent="0.3">
      <c r="A35" s="117"/>
      <c r="B35" s="91" t="s">
        <v>41</v>
      </c>
      <c r="C35" s="39">
        <f>SUM(C33:C34)</f>
        <v>0</v>
      </c>
      <c r="D35" s="39">
        <f>SUM(D33:D34)</f>
        <v>0</v>
      </c>
      <c r="E35" s="39">
        <f>SUM(E33:E34)</f>
        <v>0</v>
      </c>
      <c r="F35" s="39">
        <f>SUMPRODUCT(C35:E35,$C$5:$E$5)</f>
        <v>0</v>
      </c>
      <c r="G35" s="92" t="s">
        <v>38</v>
      </c>
      <c r="H35" s="25"/>
    </row>
    <row r="36" spans="1:11" s="1" customFormat="1" ht="27" customHeight="1" x14ac:dyDescent="0.3">
      <c r="A36" s="134" t="s">
        <v>42</v>
      </c>
      <c r="B36" s="134"/>
      <c r="C36" s="47">
        <f>SUM(C32,C35)</f>
        <v>0</v>
      </c>
      <c r="D36" s="47">
        <f>SUM(D32,D35)</f>
        <v>0</v>
      </c>
      <c r="E36" s="47">
        <f>SUM(E32,E35)</f>
        <v>0</v>
      </c>
      <c r="F36" s="47">
        <f t="shared" si="3"/>
        <v>0</v>
      </c>
      <c r="G36" s="48" t="s">
        <v>38</v>
      </c>
      <c r="H36" s="43"/>
    </row>
    <row r="37" spans="1:11" s="1" customFormat="1" ht="27" customHeight="1" x14ac:dyDescent="0.3">
      <c r="A37" s="130" t="s">
        <v>50</v>
      </c>
      <c r="B37" s="130"/>
      <c r="C37" s="49">
        <f>C36*12</f>
        <v>0</v>
      </c>
      <c r="D37" s="49">
        <f>D36*12</f>
        <v>0</v>
      </c>
      <c r="E37" s="49">
        <f>E36*12</f>
        <v>0</v>
      </c>
      <c r="F37" s="49">
        <f>F36*12</f>
        <v>0</v>
      </c>
      <c r="G37" s="50" t="s">
        <v>51</v>
      </c>
      <c r="H37" s="43"/>
    </row>
    <row r="38" spans="1:11" s="1" customFormat="1" x14ac:dyDescent="0.3">
      <c r="A38" s="21"/>
      <c r="B38" s="21"/>
      <c r="C38" s="38"/>
      <c r="D38" s="38"/>
      <c r="E38" s="38"/>
      <c r="F38" s="43"/>
      <c r="G38" s="21"/>
    </row>
    <row r="40" spans="1:11" x14ac:dyDescent="0.3">
      <c r="D40" s="51"/>
    </row>
  </sheetData>
  <mergeCells count="18">
    <mergeCell ref="A37:B37"/>
    <mergeCell ref="A5:B5"/>
    <mergeCell ref="A6:A14"/>
    <mergeCell ref="A15:A22"/>
    <mergeCell ref="A23:A27"/>
    <mergeCell ref="A28:B28"/>
    <mergeCell ref="A29:B29"/>
    <mergeCell ref="A30:B30"/>
    <mergeCell ref="A31:B31"/>
    <mergeCell ref="A32:B32"/>
    <mergeCell ref="A33:A35"/>
    <mergeCell ref="A36:B36"/>
    <mergeCell ref="A1:G1"/>
    <mergeCell ref="A2:F2"/>
    <mergeCell ref="A3:B4"/>
    <mergeCell ref="C3:D3"/>
    <mergeCell ref="F3:F4"/>
    <mergeCell ref="G3:G4"/>
  </mergeCells>
  <phoneticPr fontId="3" type="noConversion"/>
  <pageMargins left="0.7" right="0.7" top="0.75" bottom="0.75" header="0.3" footer="0.3"/>
  <pageSetup paperSize="9" scale="3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81F76-9207-4ED0-846F-7C355EB37E39}">
  <dimension ref="A1:M40"/>
  <sheetViews>
    <sheetView topLeftCell="A4" zoomScale="115" zoomScaleNormal="115" workbookViewId="0">
      <selection activeCell="H22" sqref="H22"/>
    </sheetView>
  </sheetViews>
  <sheetFormatPr defaultColWidth="8.625" defaultRowHeight="16.5" x14ac:dyDescent="0.3"/>
  <cols>
    <col min="1" max="1" width="20.75" style="21" customWidth="1"/>
    <col min="2" max="2" width="25.75" style="21" customWidth="1"/>
    <col min="3" max="7" width="20.375" style="1" customWidth="1"/>
    <col min="8" max="8" width="77.625" style="21" customWidth="1"/>
    <col min="9" max="9" width="16.625" style="1" customWidth="1"/>
    <col min="10" max="12" width="15.375" style="1" customWidth="1"/>
  </cols>
  <sheetData>
    <row r="1" spans="1:13" ht="65.25" customHeight="1" x14ac:dyDescent="0.3">
      <c r="A1" s="119" t="s">
        <v>46</v>
      </c>
      <c r="B1" s="119"/>
      <c r="C1" s="119"/>
      <c r="D1" s="119"/>
      <c r="E1" s="119"/>
      <c r="F1" s="119"/>
      <c r="G1" s="119"/>
      <c r="H1" s="119"/>
    </row>
    <row r="2" spans="1:13" ht="40.15" customHeight="1" x14ac:dyDescent="0.3">
      <c r="A2" s="120" t="s">
        <v>47</v>
      </c>
      <c r="B2" s="121"/>
      <c r="C2" s="121"/>
      <c r="D2" s="121"/>
      <c r="E2" s="121"/>
      <c r="F2" s="121"/>
      <c r="G2" s="122"/>
      <c r="H2" s="2" t="s">
        <v>86</v>
      </c>
    </row>
    <row r="3" spans="1:13" ht="32.25" customHeight="1" x14ac:dyDescent="0.3">
      <c r="A3" s="123" t="s">
        <v>0</v>
      </c>
      <c r="B3" s="123"/>
      <c r="C3" s="128" t="s">
        <v>1</v>
      </c>
      <c r="D3" s="129"/>
      <c r="E3" s="82"/>
      <c r="F3" s="3" t="s">
        <v>44</v>
      </c>
      <c r="G3" s="124" t="s">
        <v>2</v>
      </c>
      <c r="H3" s="124" t="s">
        <v>3</v>
      </c>
    </row>
    <row r="4" spans="1:13" ht="33.75" customHeight="1" x14ac:dyDescent="0.3">
      <c r="A4" s="123"/>
      <c r="B4" s="123"/>
      <c r="C4" s="4" t="s">
        <v>67</v>
      </c>
      <c r="D4" s="4" t="s">
        <v>68</v>
      </c>
      <c r="E4" s="53" t="s">
        <v>43</v>
      </c>
      <c r="F4" s="3" t="s">
        <v>45</v>
      </c>
      <c r="G4" s="124"/>
      <c r="H4" s="124"/>
    </row>
    <row r="5" spans="1:13" s="1" customFormat="1" ht="20.25" customHeight="1" x14ac:dyDescent="0.3">
      <c r="A5" s="103" t="s">
        <v>4</v>
      </c>
      <c r="B5" s="103"/>
      <c r="C5" s="6">
        <v>1</v>
      </c>
      <c r="D5" s="6">
        <v>2</v>
      </c>
      <c r="E5" s="6">
        <v>8</v>
      </c>
      <c r="F5" s="6">
        <v>6</v>
      </c>
      <c r="G5" s="6">
        <f>SUM(C5:F5)</f>
        <v>17</v>
      </c>
      <c r="H5" s="7"/>
      <c r="M5"/>
    </row>
    <row r="6" spans="1:13" s="1" customFormat="1" ht="17.45" customHeight="1" x14ac:dyDescent="0.3">
      <c r="A6" s="104" t="s">
        <v>5</v>
      </c>
      <c r="B6" s="8" t="s">
        <v>6</v>
      </c>
      <c r="C6" s="9"/>
      <c r="D6" s="9"/>
      <c r="E6" s="9"/>
      <c r="F6" s="9"/>
      <c r="G6" s="10">
        <f>SUMPRODUCT(C6:F6,$C$5:$F$5)</f>
        <v>0</v>
      </c>
      <c r="H6" s="11" t="s">
        <v>53</v>
      </c>
      <c r="M6"/>
    </row>
    <row r="7" spans="1:13" s="1" customFormat="1" ht="17.45" customHeight="1" x14ac:dyDescent="0.3">
      <c r="A7" s="105"/>
      <c r="B7" s="12" t="s">
        <v>7</v>
      </c>
      <c r="C7" s="13"/>
      <c r="D7" s="13"/>
      <c r="E7" s="13"/>
      <c r="F7" s="13"/>
      <c r="G7" s="10">
        <f t="shared" ref="G7:G12" si="0">SUMPRODUCT(C7:F7,$C$5:$F$5)</f>
        <v>0</v>
      </c>
      <c r="H7" s="11" t="s">
        <v>8</v>
      </c>
    </row>
    <row r="8" spans="1:13" s="1" customFormat="1" ht="17.45" customHeight="1" x14ac:dyDescent="0.3">
      <c r="A8" s="105"/>
      <c r="B8" s="12" t="s">
        <v>9</v>
      </c>
      <c r="C8" s="14"/>
      <c r="D8" s="14"/>
      <c r="E8" s="14"/>
      <c r="F8" s="14"/>
      <c r="G8" s="10">
        <f t="shared" si="0"/>
        <v>0</v>
      </c>
      <c r="H8" s="11"/>
    </row>
    <row r="9" spans="1:13" s="1" customFormat="1" ht="17.45" customHeight="1" x14ac:dyDescent="0.3">
      <c r="A9" s="105"/>
      <c r="B9" s="12" t="s">
        <v>10</v>
      </c>
      <c r="C9" s="13"/>
      <c r="D9" s="13"/>
      <c r="E9" s="13"/>
      <c r="F9" s="13"/>
      <c r="G9" s="10">
        <f t="shared" si="0"/>
        <v>0</v>
      </c>
      <c r="H9" s="11" t="s">
        <v>8</v>
      </c>
    </row>
    <row r="10" spans="1:13" s="1" customFormat="1" ht="16.899999999999999" customHeight="1" x14ac:dyDescent="0.3">
      <c r="A10" s="105"/>
      <c r="B10" s="12" t="s">
        <v>11</v>
      </c>
      <c r="C10" s="98"/>
      <c r="D10" s="98"/>
      <c r="E10" s="98"/>
      <c r="F10" s="98"/>
      <c r="G10" s="99"/>
      <c r="H10" s="11" t="s">
        <v>12</v>
      </c>
    </row>
    <row r="11" spans="1:13" s="1" customFormat="1" ht="16.899999999999999" customHeight="1" x14ac:dyDescent="0.3">
      <c r="A11" s="105"/>
      <c r="B11" s="12" t="s">
        <v>13</v>
      </c>
      <c r="C11" s="98"/>
      <c r="D11" s="98"/>
      <c r="E11" s="98"/>
      <c r="F11" s="98"/>
      <c r="G11" s="99"/>
      <c r="H11" s="11" t="s">
        <v>14</v>
      </c>
    </row>
    <row r="12" spans="1:13" s="1" customFormat="1" ht="17.45" customHeight="1" x14ac:dyDescent="0.3">
      <c r="A12" s="105"/>
      <c r="B12" s="55" t="s">
        <v>15</v>
      </c>
      <c r="C12" s="56"/>
      <c r="D12" s="56"/>
      <c r="E12" s="56"/>
      <c r="F12" s="61"/>
      <c r="G12" s="56">
        <f t="shared" si="0"/>
        <v>0</v>
      </c>
      <c r="H12" s="57"/>
      <c r="I12" s="18"/>
      <c r="J12" s="18"/>
    </row>
    <row r="13" spans="1:13" s="1" customFormat="1" ht="17.45" customHeight="1" x14ac:dyDescent="0.3">
      <c r="A13" s="105"/>
      <c r="B13" s="58" t="s">
        <v>16</v>
      </c>
      <c r="C13" s="59"/>
      <c r="D13" s="59"/>
      <c r="E13" s="59"/>
      <c r="F13" s="59">
        <f>F12/12</f>
        <v>0</v>
      </c>
      <c r="G13" s="59">
        <f>SUM(C13:F13)</f>
        <v>0</v>
      </c>
      <c r="H13" s="60" t="s">
        <v>17</v>
      </c>
      <c r="I13" s="18"/>
      <c r="J13" s="18"/>
    </row>
    <row r="14" spans="1:13" s="1" customFormat="1" ht="19.899999999999999" customHeight="1" x14ac:dyDescent="0.3">
      <c r="A14" s="106"/>
      <c r="B14" s="6" t="s">
        <v>18</v>
      </c>
      <c r="C14" s="19">
        <f>C12+C13</f>
        <v>0</v>
      </c>
      <c r="D14" s="19">
        <f>D12+D13</f>
        <v>0</v>
      </c>
      <c r="E14" s="19">
        <f>E12+E13</f>
        <v>0</v>
      </c>
      <c r="F14" s="19">
        <f>F12+F13</f>
        <v>0</v>
      </c>
      <c r="G14" s="19">
        <f>SUMPRODUCT(C14:F14,$C$5:$F$5)</f>
        <v>0</v>
      </c>
      <c r="H14" s="19"/>
      <c r="I14" s="20"/>
      <c r="J14" s="20"/>
    </row>
    <row r="15" spans="1:13" s="1" customFormat="1" ht="17.45" customHeight="1" x14ac:dyDescent="0.3">
      <c r="A15" s="105" t="s">
        <v>93</v>
      </c>
      <c r="B15" s="8" t="s">
        <v>19</v>
      </c>
      <c r="C15" s="9"/>
      <c r="D15" s="9"/>
      <c r="E15" s="9"/>
      <c r="F15" s="9">
        <f>ROUND((F12-F9)*3.595%,0)</f>
        <v>0</v>
      </c>
      <c r="G15" s="10">
        <f>SUMPRODUCT(C15:F15,$C$5:$F$5)</f>
        <v>0</v>
      </c>
      <c r="H15" s="68" t="s">
        <v>89</v>
      </c>
      <c r="I15" s="21"/>
    </row>
    <row r="16" spans="1:13" s="1" customFormat="1" ht="17.45" customHeight="1" x14ac:dyDescent="0.3">
      <c r="A16" s="105"/>
      <c r="B16" s="12" t="s">
        <v>20</v>
      </c>
      <c r="C16" s="13"/>
      <c r="D16" s="13"/>
      <c r="E16" s="13"/>
      <c r="F16" s="13">
        <f>ROUND(F15*13.14%,0)</f>
        <v>0</v>
      </c>
      <c r="G16" s="10">
        <f t="shared" ref="G16:G21" si="1">SUMPRODUCT(C16:F16,$C$5:$F$5)</f>
        <v>0</v>
      </c>
      <c r="H16" s="22" t="s">
        <v>90</v>
      </c>
      <c r="I16" s="21"/>
      <c r="J16" s="21"/>
    </row>
    <row r="17" spans="1:10" s="1" customFormat="1" ht="17.45" customHeight="1" x14ac:dyDescent="0.3">
      <c r="A17" s="105"/>
      <c r="B17" s="12" t="s">
        <v>21</v>
      </c>
      <c r="C17" s="13"/>
      <c r="D17" s="13"/>
      <c r="E17" s="13"/>
      <c r="F17" s="13">
        <f>ROUND((F12-F9)*4.75%,0)</f>
        <v>0</v>
      </c>
      <c r="G17" s="10">
        <f t="shared" si="1"/>
        <v>0</v>
      </c>
      <c r="H17" s="22" t="s">
        <v>89</v>
      </c>
      <c r="I17" s="21"/>
      <c r="J17" s="21"/>
    </row>
    <row r="18" spans="1:10" s="1" customFormat="1" ht="17.45" customHeight="1" x14ac:dyDescent="0.3">
      <c r="A18" s="105"/>
      <c r="B18" s="23" t="s">
        <v>22</v>
      </c>
      <c r="C18" s="14"/>
      <c r="D18" s="14"/>
      <c r="E18" s="14"/>
      <c r="F18" s="14">
        <f>ROUND((F12-F9)*1.75%,0)</f>
        <v>0</v>
      </c>
      <c r="G18" s="10">
        <f t="shared" si="1"/>
        <v>0</v>
      </c>
      <c r="H18" s="24" t="s">
        <v>91</v>
      </c>
      <c r="I18" s="21"/>
      <c r="J18" s="25"/>
    </row>
    <row r="19" spans="1:10" s="1" customFormat="1" ht="17.45" customHeight="1" x14ac:dyDescent="0.3">
      <c r="A19" s="105"/>
      <c r="B19" s="26" t="s">
        <v>23</v>
      </c>
      <c r="C19" s="9"/>
      <c r="D19" s="9"/>
      <c r="E19" s="9"/>
      <c r="F19" s="9">
        <f>ROUND((F12-F9)*1%,0)</f>
        <v>0</v>
      </c>
      <c r="G19" s="10">
        <f t="shared" si="1"/>
        <v>0</v>
      </c>
      <c r="H19" s="27" t="s">
        <v>89</v>
      </c>
      <c r="I19" s="21"/>
    </row>
    <row r="20" spans="1:10" s="1" customFormat="1" ht="17.45" customHeight="1" x14ac:dyDescent="0.3">
      <c r="A20" s="105"/>
      <c r="B20" s="12" t="s">
        <v>24</v>
      </c>
      <c r="C20" s="13"/>
      <c r="D20" s="13"/>
      <c r="E20" s="13"/>
      <c r="F20" s="13">
        <f>ROUND((F12-F9)*0.5%,0)</f>
        <v>0</v>
      </c>
      <c r="G20" s="10">
        <f t="shared" si="1"/>
        <v>0</v>
      </c>
      <c r="H20" s="27" t="s">
        <v>92</v>
      </c>
      <c r="I20" s="28"/>
    </row>
    <row r="21" spans="1:10" s="1" customFormat="1" ht="17.45" customHeight="1" x14ac:dyDescent="0.3">
      <c r="A21" s="105"/>
      <c r="B21" s="23" t="s">
        <v>25</v>
      </c>
      <c r="C21" s="29"/>
      <c r="D21" s="29"/>
      <c r="E21" s="29"/>
      <c r="F21" s="29"/>
      <c r="G21" s="10">
        <f t="shared" si="1"/>
        <v>0</v>
      </c>
      <c r="H21" s="71" t="s">
        <v>94</v>
      </c>
      <c r="I21" s="31"/>
      <c r="J21" s="31"/>
    </row>
    <row r="22" spans="1:10" s="1" customFormat="1" ht="19.899999999999999" customHeight="1" x14ac:dyDescent="0.3">
      <c r="A22" s="107"/>
      <c r="B22" s="6" t="s">
        <v>26</v>
      </c>
      <c r="C22" s="19">
        <f>SUM(C15:C21)</f>
        <v>0</v>
      </c>
      <c r="D22" s="19">
        <f>SUM(D15:D21)</f>
        <v>0</v>
      </c>
      <c r="E22" s="19">
        <f>SUM(E15:E21)</f>
        <v>0</v>
      </c>
      <c r="F22" s="19">
        <f>SUM(F15:F21)</f>
        <v>0</v>
      </c>
      <c r="G22" s="19">
        <f>SUMPRODUCT(C22:F22,$C$5:$F$5)</f>
        <v>0</v>
      </c>
      <c r="H22" s="19"/>
      <c r="I22" s="32"/>
    </row>
    <row r="23" spans="1:10" s="1" customFormat="1" ht="17.45" customHeight="1" x14ac:dyDescent="0.3">
      <c r="A23" s="108" t="s">
        <v>27</v>
      </c>
      <c r="B23" s="8" t="s">
        <v>28</v>
      </c>
      <c r="C23" s="9"/>
      <c r="D23" s="9"/>
      <c r="E23" s="9"/>
      <c r="F23" s="9"/>
      <c r="G23" s="10">
        <f>SUMPRODUCT(C23:F23,$C$5:$F$5)</f>
        <v>0</v>
      </c>
      <c r="H23" s="33"/>
    </row>
    <row r="24" spans="1:10" s="1" customFormat="1" ht="17.45" customHeight="1" x14ac:dyDescent="0.3">
      <c r="A24" s="109"/>
      <c r="B24" s="12" t="s">
        <v>29</v>
      </c>
      <c r="C24" s="9"/>
      <c r="D24" s="9"/>
      <c r="E24" s="9"/>
      <c r="F24" s="13"/>
      <c r="G24" s="10">
        <f t="shared" ref="G24:G31" si="2">SUMPRODUCT(C24:F24,$C$5:$F$5)</f>
        <v>0</v>
      </c>
      <c r="H24" s="34"/>
    </row>
    <row r="25" spans="1:10" s="1" customFormat="1" ht="17.45" customHeight="1" x14ac:dyDescent="0.3">
      <c r="A25" s="109"/>
      <c r="B25" s="12" t="s">
        <v>30</v>
      </c>
      <c r="C25" s="13"/>
      <c r="D25" s="13"/>
      <c r="E25" s="13"/>
      <c r="F25" s="13"/>
      <c r="G25" s="10">
        <f t="shared" si="2"/>
        <v>0</v>
      </c>
      <c r="H25" s="34"/>
    </row>
    <row r="26" spans="1:10" s="1" customFormat="1" ht="17.45" customHeight="1" x14ac:dyDescent="0.3">
      <c r="A26" s="109"/>
      <c r="B26" s="23" t="s">
        <v>31</v>
      </c>
      <c r="C26" s="14"/>
      <c r="D26" s="14"/>
      <c r="E26" s="14"/>
      <c r="F26" s="14"/>
      <c r="G26" s="10">
        <f t="shared" si="2"/>
        <v>0</v>
      </c>
      <c r="H26" s="30"/>
    </row>
    <row r="27" spans="1:10" s="1" customFormat="1" ht="19.899999999999999" customHeight="1" x14ac:dyDescent="0.3">
      <c r="A27" s="110"/>
      <c r="B27" s="35" t="s">
        <v>32</v>
      </c>
      <c r="C27" s="19">
        <f>SUM(C23:C26)</f>
        <v>0</v>
      </c>
      <c r="D27" s="19">
        <f>SUM(D23:D26)</f>
        <v>0</v>
      </c>
      <c r="E27" s="19">
        <f>SUM(E23:E26)</f>
        <v>0</v>
      </c>
      <c r="F27" s="19">
        <f>SUM(F23:F26)</f>
        <v>0</v>
      </c>
      <c r="G27" s="19">
        <f t="shared" si="2"/>
        <v>0</v>
      </c>
      <c r="H27" s="19"/>
    </row>
    <row r="28" spans="1:10" s="1" customFormat="1" ht="19.899999999999999" customHeight="1" x14ac:dyDescent="0.3">
      <c r="A28" s="131" t="s">
        <v>33</v>
      </c>
      <c r="B28" s="132"/>
      <c r="C28" s="39"/>
      <c r="D28" s="39"/>
      <c r="E28" s="39"/>
      <c r="F28" s="39">
        <f>(F14+F22+F27)*5%</f>
        <v>0</v>
      </c>
      <c r="G28" s="39">
        <f t="shared" si="2"/>
        <v>0</v>
      </c>
      <c r="H28" s="84" t="s">
        <v>82</v>
      </c>
    </row>
    <row r="29" spans="1:10" s="1" customFormat="1" ht="19.899999999999999" customHeight="1" x14ac:dyDescent="0.3">
      <c r="A29" s="131" t="s">
        <v>34</v>
      </c>
      <c r="B29" s="132"/>
      <c r="C29" s="39"/>
      <c r="D29" s="39"/>
      <c r="E29" s="39"/>
      <c r="F29" s="39">
        <f>(F14+F22+F27+F28)*2%</f>
        <v>0</v>
      </c>
      <c r="G29" s="39">
        <f t="shared" si="2"/>
        <v>0</v>
      </c>
      <c r="H29" s="40" t="s">
        <v>83</v>
      </c>
    </row>
    <row r="30" spans="1:10" s="1" customFormat="1" ht="19.899999999999999" customHeight="1" x14ac:dyDescent="0.3">
      <c r="A30" s="111" t="s">
        <v>35</v>
      </c>
      <c r="B30" s="112"/>
      <c r="C30" s="19">
        <f>SUM(C14,C22,C27,C28+C29)</f>
        <v>0</v>
      </c>
      <c r="D30" s="19">
        <f>SUM(D14,D22,D27,D28+D29)</f>
        <v>0</v>
      </c>
      <c r="E30" s="19">
        <f>SUM(E14,E22,E27,E28+E29)</f>
        <v>0</v>
      </c>
      <c r="F30" s="19">
        <f>SUM(F14,F22,F27,F28+F29)</f>
        <v>0</v>
      </c>
      <c r="G30" s="19">
        <f>SUMPRODUCT(C30:F30,$C$5:$F$5)</f>
        <v>0</v>
      </c>
      <c r="H30" s="37">
        <f>G30*4</f>
        <v>0</v>
      </c>
      <c r="I30" s="38"/>
    </row>
    <row r="31" spans="1:10" s="1" customFormat="1" ht="17.45" customHeight="1" x14ac:dyDescent="0.3">
      <c r="A31" s="131" t="s">
        <v>36</v>
      </c>
      <c r="B31" s="132"/>
      <c r="C31" s="39">
        <f>C30*10%</f>
        <v>0</v>
      </c>
      <c r="D31" s="39">
        <f>D30*10%</f>
        <v>0</v>
      </c>
      <c r="E31" s="39">
        <f>E30*10%</f>
        <v>0</v>
      </c>
      <c r="F31" s="39">
        <f>F30*10%</f>
        <v>0</v>
      </c>
      <c r="G31" s="39">
        <f t="shared" si="2"/>
        <v>0</v>
      </c>
      <c r="H31" s="40"/>
      <c r="I31" s="38"/>
    </row>
    <row r="32" spans="1:10" s="1" customFormat="1" ht="20.25" customHeight="1" x14ac:dyDescent="0.3">
      <c r="A32" s="115" t="s">
        <v>37</v>
      </c>
      <c r="B32" s="115"/>
      <c r="C32" s="41">
        <f>C30+C31</f>
        <v>0</v>
      </c>
      <c r="D32" s="41">
        <f>D30+D31</f>
        <v>0</v>
      </c>
      <c r="E32" s="41">
        <f>E30+E31</f>
        <v>0</v>
      </c>
      <c r="F32" s="41">
        <f>F30+F31</f>
        <v>0</v>
      </c>
      <c r="G32" s="41">
        <f>SUMPRODUCT(C32:F32,$C$5:$F$5)</f>
        <v>0</v>
      </c>
      <c r="H32" s="42" t="s">
        <v>38</v>
      </c>
      <c r="I32" s="25"/>
    </row>
    <row r="33" spans="1:12" ht="17.45" customHeight="1" x14ac:dyDescent="0.3">
      <c r="A33" s="133" t="s">
        <v>39</v>
      </c>
      <c r="B33" s="85" t="s">
        <v>39</v>
      </c>
      <c r="C33" s="86"/>
      <c r="D33" s="86"/>
      <c r="E33" s="86"/>
      <c r="F33" s="86"/>
      <c r="G33" s="87">
        <f>SUMPRODUCT(C33:F33,$C$5:$F$5)</f>
        <v>0</v>
      </c>
      <c r="H33" s="88">
        <f>G33*4</f>
        <v>0</v>
      </c>
      <c r="I33" s="43"/>
      <c r="J33"/>
      <c r="K33"/>
      <c r="L33"/>
    </row>
    <row r="34" spans="1:12" s="1" customFormat="1" ht="17.45" customHeight="1" x14ac:dyDescent="0.3">
      <c r="A34" s="116"/>
      <c r="B34" s="83" t="s">
        <v>40</v>
      </c>
      <c r="C34" s="89"/>
      <c r="D34" s="89"/>
      <c r="E34" s="89"/>
      <c r="F34" s="89"/>
      <c r="G34" s="54">
        <f>SUMPRODUCT(C34:F34,$C$5:$F$5)</f>
        <v>0</v>
      </c>
      <c r="H34" s="90"/>
      <c r="I34" s="25"/>
    </row>
    <row r="35" spans="1:12" s="1" customFormat="1" ht="17.45" customHeight="1" x14ac:dyDescent="0.3">
      <c r="A35" s="117"/>
      <c r="B35" s="91" t="s">
        <v>41</v>
      </c>
      <c r="C35" s="39">
        <f>SUM(C33:C34)</f>
        <v>0</v>
      </c>
      <c r="D35" s="39">
        <f>SUM(D33:D34)</f>
        <v>0</v>
      </c>
      <c r="E35" s="39">
        <f>SUM(E33:E34)</f>
        <v>0</v>
      </c>
      <c r="F35" s="39">
        <f>SUM(F33:F34)</f>
        <v>0</v>
      </c>
      <c r="G35" s="39">
        <f>SUMPRODUCT(C35:F35,$C$5:$F$5)</f>
        <v>0</v>
      </c>
      <c r="H35" s="92" t="s">
        <v>38</v>
      </c>
      <c r="I35" s="25"/>
    </row>
    <row r="36" spans="1:12" s="1" customFormat="1" ht="27" customHeight="1" x14ac:dyDescent="0.3">
      <c r="A36" s="134" t="s">
        <v>42</v>
      </c>
      <c r="B36" s="134"/>
      <c r="C36" s="47">
        <f>SUM(C32,C35)</f>
        <v>0</v>
      </c>
      <c r="D36" s="47">
        <f>SUM(D32,D35)</f>
        <v>0</v>
      </c>
      <c r="E36" s="47">
        <f>SUM(E32,E35)</f>
        <v>0</v>
      </c>
      <c r="F36" s="47">
        <f>SUM(F32,F35)</f>
        <v>0</v>
      </c>
      <c r="G36" s="47">
        <f>SUMPRODUCT(C36:F36,$C$5:$F$5)</f>
        <v>0</v>
      </c>
      <c r="H36" s="48" t="s">
        <v>38</v>
      </c>
      <c r="I36" s="43"/>
    </row>
    <row r="37" spans="1:12" s="1" customFormat="1" ht="27" customHeight="1" x14ac:dyDescent="0.3">
      <c r="A37" s="130" t="s">
        <v>50</v>
      </c>
      <c r="B37" s="130"/>
      <c r="C37" s="49">
        <f>C36*12</f>
        <v>0</v>
      </c>
      <c r="D37" s="49">
        <f>D36*12</f>
        <v>0</v>
      </c>
      <c r="E37" s="49">
        <f>E36*12</f>
        <v>0</v>
      </c>
      <c r="F37" s="49">
        <f>F36*12</f>
        <v>0</v>
      </c>
      <c r="G37" s="49">
        <f>G36*12</f>
        <v>0</v>
      </c>
      <c r="H37" s="50" t="s">
        <v>51</v>
      </c>
      <c r="I37" s="43"/>
    </row>
    <row r="38" spans="1:12" s="1" customFormat="1" x14ac:dyDescent="0.3">
      <c r="A38" s="21"/>
      <c r="B38" s="21"/>
      <c r="C38" s="38"/>
      <c r="D38" s="38"/>
      <c r="E38" s="38"/>
      <c r="F38" s="38"/>
      <c r="G38" s="43"/>
      <c r="H38" s="21"/>
    </row>
    <row r="40" spans="1:12" x14ac:dyDescent="0.3">
      <c r="E40" s="51"/>
    </row>
  </sheetData>
  <mergeCells count="18">
    <mergeCell ref="A37:B37"/>
    <mergeCell ref="A5:B5"/>
    <mergeCell ref="A6:A14"/>
    <mergeCell ref="A15:A22"/>
    <mergeCell ref="A23:A27"/>
    <mergeCell ref="A28:B28"/>
    <mergeCell ref="A29:B29"/>
    <mergeCell ref="A30:B30"/>
    <mergeCell ref="A31:B31"/>
    <mergeCell ref="A32:B32"/>
    <mergeCell ref="A33:A35"/>
    <mergeCell ref="A36:B36"/>
    <mergeCell ref="A1:H1"/>
    <mergeCell ref="A2:G2"/>
    <mergeCell ref="A3:B4"/>
    <mergeCell ref="G3:G4"/>
    <mergeCell ref="H3:H4"/>
    <mergeCell ref="C3:D3"/>
  </mergeCells>
  <phoneticPr fontId="3" type="noConversion"/>
  <pageMargins left="0.7" right="0.7" top="0.75" bottom="0.75" header="0.3" footer="0.3"/>
  <pageSetup paperSize="9" scale="3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13F55-8F46-487B-A99B-83C71DD5D0A4}">
  <dimension ref="A1:K40"/>
  <sheetViews>
    <sheetView zoomScale="115" zoomScaleNormal="115" workbookViewId="0">
      <selection activeCell="G22" sqref="G22"/>
    </sheetView>
  </sheetViews>
  <sheetFormatPr defaultColWidth="8.625" defaultRowHeight="16.5" x14ac:dyDescent="0.3"/>
  <cols>
    <col min="1" max="1" width="20.75" style="21" customWidth="1"/>
    <col min="2" max="2" width="25.75" style="21" customWidth="1"/>
    <col min="3" max="6" width="20.375" style="1" customWidth="1"/>
    <col min="7" max="7" width="77.625" style="21" customWidth="1"/>
    <col min="8" max="10" width="15.375" style="1" customWidth="1"/>
  </cols>
  <sheetData>
    <row r="1" spans="1:11" ht="65.25" customHeight="1" x14ac:dyDescent="0.3">
      <c r="A1" s="119" t="s">
        <v>48</v>
      </c>
      <c r="B1" s="119"/>
      <c r="C1" s="119"/>
      <c r="D1" s="119"/>
      <c r="E1" s="119"/>
      <c r="F1" s="119"/>
      <c r="G1" s="119"/>
    </row>
    <row r="2" spans="1:11" ht="40.15" customHeight="1" x14ac:dyDescent="0.3">
      <c r="A2" s="120" t="s">
        <v>47</v>
      </c>
      <c r="B2" s="121"/>
      <c r="C2" s="121"/>
      <c r="D2" s="121"/>
      <c r="E2" s="121"/>
      <c r="F2" s="122"/>
      <c r="G2" s="2" t="s">
        <v>87</v>
      </c>
    </row>
    <row r="3" spans="1:11" ht="32.25" customHeight="1" x14ac:dyDescent="0.3">
      <c r="A3" s="123" t="s">
        <v>0</v>
      </c>
      <c r="B3" s="123"/>
      <c r="C3" s="128" t="s">
        <v>1</v>
      </c>
      <c r="D3" s="129"/>
      <c r="E3" s="52"/>
      <c r="F3" s="124" t="s">
        <v>2</v>
      </c>
      <c r="G3" s="124" t="s">
        <v>3</v>
      </c>
    </row>
    <row r="4" spans="1:11" ht="33.75" customHeight="1" x14ac:dyDescent="0.3">
      <c r="A4" s="123"/>
      <c r="B4" s="123"/>
      <c r="C4" s="4" t="s">
        <v>67</v>
      </c>
      <c r="D4" s="5" t="s">
        <v>66</v>
      </c>
      <c r="E4" s="53" t="s">
        <v>49</v>
      </c>
      <c r="F4" s="124"/>
      <c r="G4" s="124"/>
    </row>
    <row r="5" spans="1:11" s="1" customFormat="1" ht="20.25" customHeight="1" x14ac:dyDescent="0.3">
      <c r="A5" s="103" t="s">
        <v>4</v>
      </c>
      <c r="B5" s="103"/>
      <c r="C5" s="6">
        <v>1</v>
      </c>
      <c r="D5" s="6">
        <v>4</v>
      </c>
      <c r="E5" s="6">
        <v>20</v>
      </c>
      <c r="F5" s="6">
        <f>SUM(C5:E5)</f>
        <v>25</v>
      </c>
      <c r="G5" s="7"/>
      <c r="K5"/>
    </row>
    <row r="6" spans="1:11" s="1" customFormat="1" ht="17.45" customHeight="1" x14ac:dyDescent="0.3">
      <c r="A6" s="104" t="s">
        <v>5</v>
      </c>
      <c r="B6" s="8" t="s">
        <v>6</v>
      </c>
      <c r="C6" s="9"/>
      <c r="D6" s="9"/>
      <c r="E6" s="9"/>
      <c r="F6" s="10">
        <f>SUMPRODUCT(C6:E6,$C$5:$E$5)</f>
        <v>0</v>
      </c>
      <c r="G6" s="11" t="s">
        <v>53</v>
      </c>
      <c r="K6"/>
    </row>
    <row r="7" spans="1:11" s="1" customFormat="1" ht="17.45" customHeight="1" x14ac:dyDescent="0.3">
      <c r="A7" s="105"/>
      <c r="B7" s="12" t="s">
        <v>7</v>
      </c>
      <c r="C7" s="13"/>
      <c r="D7" s="13"/>
      <c r="E7" s="13"/>
      <c r="F7" s="10">
        <f t="shared" ref="F7:F12" si="0">SUMPRODUCT(C7:E7,$C$5:$E$5)</f>
        <v>0</v>
      </c>
      <c r="G7" s="11" t="s">
        <v>8</v>
      </c>
    </row>
    <row r="8" spans="1:11" s="1" customFormat="1" ht="17.45" customHeight="1" x14ac:dyDescent="0.3">
      <c r="A8" s="105"/>
      <c r="B8" s="12" t="s">
        <v>9</v>
      </c>
      <c r="C8" s="14"/>
      <c r="D8" s="14"/>
      <c r="E8" s="14"/>
      <c r="F8" s="10">
        <f t="shared" si="0"/>
        <v>0</v>
      </c>
      <c r="G8" s="11"/>
    </row>
    <row r="9" spans="1:11" s="1" customFormat="1" ht="17.45" customHeight="1" x14ac:dyDescent="0.3">
      <c r="A9" s="105"/>
      <c r="B9" s="12" t="s">
        <v>10</v>
      </c>
      <c r="C9" s="13"/>
      <c r="D9" s="13"/>
      <c r="E9" s="13"/>
      <c r="F9" s="10">
        <f t="shared" si="0"/>
        <v>0</v>
      </c>
      <c r="G9" s="11" t="s">
        <v>8</v>
      </c>
    </row>
    <row r="10" spans="1:11" s="1" customFormat="1" ht="16.899999999999999" customHeight="1" x14ac:dyDescent="0.3">
      <c r="A10" s="105"/>
      <c r="B10" s="12" t="s">
        <v>11</v>
      </c>
      <c r="C10" s="98"/>
      <c r="D10" s="98"/>
      <c r="E10" s="98"/>
      <c r="F10" s="99"/>
      <c r="G10" s="11" t="s">
        <v>12</v>
      </c>
    </row>
    <row r="11" spans="1:11" s="1" customFormat="1" ht="16.899999999999999" customHeight="1" x14ac:dyDescent="0.3">
      <c r="A11" s="105"/>
      <c r="B11" s="12" t="s">
        <v>13</v>
      </c>
      <c r="C11" s="98"/>
      <c r="D11" s="98"/>
      <c r="E11" s="98"/>
      <c r="F11" s="99"/>
      <c r="G11" s="11" t="s">
        <v>14</v>
      </c>
    </row>
    <row r="12" spans="1:11" s="1" customFormat="1" ht="17.45" customHeight="1" x14ac:dyDescent="0.3">
      <c r="A12" s="105"/>
      <c r="B12" s="15" t="s">
        <v>15</v>
      </c>
      <c r="C12" s="16"/>
      <c r="D12" s="16"/>
      <c r="E12" s="16"/>
      <c r="F12" s="16">
        <f t="shared" si="0"/>
        <v>0</v>
      </c>
      <c r="G12" s="17"/>
      <c r="H12" s="18"/>
    </row>
    <row r="13" spans="1:11" s="1" customFormat="1" ht="17.45" customHeight="1" x14ac:dyDescent="0.3">
      <c r="A13" s="105"/>
      <c r="B13" s="58" t="s">
        <v>16</v>
      </c>
      <c r="C13" s="59"/>
      <c r="D13" s="59"/>
      <c r="E13" s="59"/>
      <c r="F13" s="59">
        <f>SUM(C13:E13)</f>
        <v>0</v>
      </c>
      <c r="G13" s="60" t="s">
        <v>17</v>
      </c>
      <c r="H13" s="18"/>
    </row>
    <row r="14" spans="1:11" s="1" customFormat="1" ht="19.899999999999999" customHeight="1" x14ac:dyDescent="0.3">
      <c r="A14" s="106"/>
      <c r="B14" s="6" t="s">
        <v>18</v>
      </c>
      <c r="C14" s="19">
        <f>C12+C13</f>
        <v>0</v>
      </c>
      <c r="D14" s="19">
        <f>D12+D13</f>
        <v>0</v>
      </c>
      <c r="E14" s="19">
        <f>E12+E13</f>
        <v>0</v>
      </c>
      <c r="F14" s="19">
        <f>SUMPRODUCT(C14:E14,$C$5:$E$5)</f>
        <v>0</v>
      </c>
      <c r="G14" s="19"/>
      <c r="H14" s="20"/>
    </row>
    <row r="15" spans="1:11" s="1" customFormat="1" ht="17.45" customHeight="1" x14ac:dyDescent="0.3">
      <c r="A15" s="105" t="s">
        <v>93</v>
      </c>
      <c r="B15" s="8" t="s">
        <v>19</v>
      </c>
      <c r="C15" s="9">
        <f>ROUND((C12-C9)*3.595%,0)</f>
        <v>0</v>
      </c>
      <c r="D15" s="9">
        <f>ROUND((D12-D9)*3.595%,0)</f>
        <v>0</v>
      </c>
      <c r="E15" s="9">
        <f>ROUND((E12-E9)*3.595%,0)</f>
        <v>0</v>
      </c>
      <c r="F15" s="10">
        <f>SUMPRODUCT(C15:E15,$C$5:$E$5)</f>
        <v>0</v>
      </c>
      <c r="G15" s="68" t="s">
        <v>89</v>
      </c>
    </row>
    <row r="16" spans="1:11" s="1" customFormat="1" ht="17.45" customHeight="1" x14ac:dyDescent="0.3">
      <c r="A16" s="105"/>
      <c r="B16" s="12" t="s">
        <v>20</v>
      </c>
      <c r="C16" s="13">
        <f>ROUND(C15*13.14%,0)</f>
        <v>0</v>
      </c>
      <c r="D16" s="13">
        <f>ROUND(D15*13.14%,0)</f>
        <v>0</v>
      </c>
      <c r="E16" s="13">
        <f>ROUND(E15*13.14%,0)</f>
        <v>0</v>
      </c>
      <c r="F16" s="10">
        <f t="shared" ref="F16:F21" si="1">SUMPRODUCT(C16:E16,$C$5:$E$5)</f>
        <v>0</v>
      </c>
      <c r="G16" s="22" t="s">
        <v>90</v>
      </c>
      <c r="H16" s="21"/>
    </row>
    <row r="17" spans="1:8" s="1" customFormat="1" ht="17.45" customHeight="1" x14ac:dyDescent="0.3">
      <c r="A17" s="105"/>
      <c r="B17" s="12" t="s">
        <v>21</v>
      </c>
      <c r="C17" s="13">
        <f>ROUND((C12-C9)*4.75%,0)</f>
        <v>0</v>
      </c>
      <c r="D17" s="13">
        <f>ROUND((D12-D9)*4.75%,0)</f>
        <v>0</v>
      </c>
      <c r="E17" s="13">
        <f>ROUND((E12-E9)*4.75%,0)</f>
        <v>0</v>
      </c>
      <c r="F17" s="10">
        <f t="shared" si="1"/>
        <v>0</v>
      </c>
      <c r="G17" s="22" t="s">
        <v>89</v>
      </c>
      <c r="H17" s="21"/>
    </row>
    <row r="18" spans="1:8" s="1" customFormat="1" ht="17.45" customHeight="1" x14ac:dyDescent="0.3">
      <c r="A18" s="105"/>
      <c r="B18" s="23" t="s">
        <v>22</v>
      </c>
      <c r="C18" s="14">
        <f>ROUND((C12-C9)*1.75%,0)</f>
        <v>0</v>
      </c>
      <c r="D18" s="14">
        <f>ROUND((D12-D9)*1.75%,0)</f>
        <v>0</v>
      </c>
      <c r="E18" s="14">
        <f>ROUND((E12-E9)*1.75%,0)</f>
        <v>0</v>
      </c>
      <c r="F18" s="10">
        <f t="shared" si="1"/>
        <v>0</v>
      </c>
      <c r="G18" s="24" t="s">
        <v>91</v>
      </c>
      <c r="H18" s="25"/>
    </row>
    <row r="19" spans="1:8" s="1" customFormat="1" ht="17.45" customHeight="1" x14ac:dyDescent="0.3">
      <c r="A19" s="105"/>
      <c r="B19" s="26" t="s">
        <v>23</v>
      </c>
      <c r="C19" s="9">
        <f>ROUND((C12-C9)*0.796%,0)</f>
        <v>0</v>
      </c>
      <c r="D19" s="9">
        <f>ROUND((D12-D9)*0.796%,0)</f>
        <v>0</v>
      </c>
      <c r="E19" s="9">
        <f>ROUND((E12-E9)*1%,0)</f>
        <v>0</v>
      </c>
      <c r="F19" s="10">
        <f t="shared" si="1"/>
        <v>0</v>
      </c>
      <c r="G19" s="27" t="s">
        <v>89</v>
      </c>
    </row>
    <row r="20" spans="1:8" s="1" customFormat="1" ht="17.45" customHeight="1" x14ac:dyDescent="0.3">
      <c r="A20" s="105"/>
      <c r="B20" s="12" t="s">
        <v>24</v>
      </c>
      <c r="C20" s="13">
        <f>ROUND((C12-C9)*0.5%,0)</f>
        <v>0</v>
      </c>
      <c r="D20" s="13">
        <f t="shared" ref="D20:E20" si="2">ROUND((D12-D9)*0.5%,0)</f>
        <v>0</v>
      </c>
      <c r="E20" s="13">
        <f t="shared" si="2"/>
        <v>0</v>
      </c>
      <c r="F20" s="10">
        <f t="shared" si="1"/>
        <v>0</v>
      </c>
      <c r="G20" s="27" t="s">
        <v>92</v>
      </c>
    </row>
    <row r="21" spans="1:8" s="1" customFormat="1" ht="17.45" customHeight="1" x14ac:dyDescent="0.3">
      <c r="A21" s="105"/>
      <c r="B21" s="23" t="s">
        <v>25</v>
      </c>
      <c r="C21" s="29"/>
      <c r="D21" s="29"/>
      <c r="E21" s="29"/>
      <c r="F21" s="10">
        <f t="shared" si="1"/>
        <v>0</v>
      </c>
      <c r="G21" s="71" t="s">
        <v>94</v>
      </c>
      <c r="H21" s="31"/>
    </row>
    <row r="22" spans="1:8" s="1" customFormat="1" ht="19.899999999999999" customHeight="1" x14ac:dyDescent="0.3">
      <c r="A22" s="107"/>
      <c r="B22" s="6" t="s">
        <v>26</v>
      </c>
      <c r="C22" s="19">
        <f>SUM(C15:C21)</f>
        <v>0</v>
      </c>
      <c r="D22" s="19">
        <f>SUM(D15:D21)</f>
        <v>0</v>
      </c>
      <c r="E22" s="19">
        <f>SUM(E15:E21)</f>
        <v>0</v>
      </c>
      <c r="F22" s="19">
        <f>SUMPRODUCT(C22:E22,$C$5:$E$5)</f>
        <v>0</v>
      </c>
      <c r="G22" s="19"/>
    </row>
    <row r="23" spans="1:8" s="1" customFormat="1" ht="17.45" customHeight="1" x14ac:dyDescent="0.3">
      <c r="A23" s="108" t="s">
        <v>27</v>
      </c>
      <c r="B23" s="8" t="s">
        <v>28</v>
      </c>
      <c r="C23" s="9"/>
      <c r="D23" s="9"/>
      <c r="E23" s="9"/>
      <c r="F23" s="10">
        <f>SUMPRODUCT(C23:E23,$C$5:$E$5)</f>
        <v>0</v>
      </c>
      <c r="G23" s="33"/>
    </row>
    <row r="24" spans="1:8" s="1" customFormat="1" ht="17.45" customHeight="1" x14ac:dyDescent="0.3">
      <c r="A24" s="109"/>
      <c r="B24" s="12" t="s">
        <v>29</v>
      </c>
      <c r="C24" s="9"/>
      <c r="D24" s="9"/>
      <c r="E24" s="9"/>
      <c r="F24" s="10">
        <f t="shared" ref="F24:F31" si="3">SUMPRODUCT(C24:E24,$C$5:$E$5)</f>
        <v>0</v>
      </c>
      <c r="G24" s="34"/>
    </row>
    <row r="25" spans="1:8" s="1" customFormat="1" ht="17.45" customHeight="1" x14ac:dyDescent="0.3">
      <c r="A25" s="109"/>
      <c r="B25" s="12" t="s">
        <v>30</v>
      </c>
      <c r="C25" s="13"/>
      <c r="D25" s="13"/>
      <c r="E25" s="13"/>
      <c r="F25" s="10">
        <f t="shared" si="3"/>
        <v>0</v>
      </c>
      <c r="G25" s="34"/>
    </row>
    <row r="26" spans="1:8" s="1" customFormat="1" ht="17.45" customHeight="1" x14ac:dyDescent="0.3">
      <c r="A26" s="109"/>
      <c r="B26" s="23" t="s">
        <v>31</v>
      </c>
      <c r="C26" s="14"/>
      <c r="D26" s="14"/>
      <c r="E26" s="14"/>
      <c r="F26" s="10">
        <f t="shared" si="3"/>
        <v>0</v>
      </c>
      <c r="G26" s="30"/>
    </row>
    <row r="27" spans="1:8" s="1" customFormat="1" ht="19.899999999999999" customHeight="1" x14ac:dyDescent="0.3">
      <c r="A27" s="110"/>
      <c r="B27" s="35" t="s">
        <v>32</v>
      </c>
      <c r="C27" s="19">
        <f>SUM(C23:C26)</f>
        <v>0</v>
      </c>
      <c r="D27" s="19">
        <f>SUM(D23:D26)</f>
        <v>0</v>
      </c>
      <c r="E27" s="19">
        <f>SUM(E23:E26)</f>
        <v>0</v>
      </c>
      <c r="F27" s="19">
        <f t="shared" si="3"/>
        <v>0</v>
      </c>
      <c r="G27" s="19"/>
    </row>
    <row r="28" spans="1:8" s="1" customFormat="1" ht="21.75" customHeight="1" x14ac:dyDescent="0.3">
      <c r="A28" s="131" t="s">
        <v>33</v>
      </c>
      <c r="B28" s="132"/>
      <c r="C28" s="39"/>
      <c r="D28" s="39"/>
      <c r="E28" s="39"/>
      <c r="F28" s="39">
        <f t="shared" si="3"/>
        <v>0</v>
      </c>
      <c r="G28" s="84" t="s">
        <v>82</v>
      </c>
    </row>
    <row r="29" spans="1:8" s="1" customFormat="1" ht="19.899999999999999" customHeight="1" x14ac:dyDescent="0.3">
      <c r="A29" s="131" t="s">
        <v>34</v>
      </c>
      <c r="B29" s="132"/>
      <c r="C29" s="39"/>
      <c r="D29" s="39"/>
      <c r="E29" s="39"/>
      <c r="F29" s="39">
        <f t="shared" si="3"/>
        <v>0</v>
      </c>
      <c r="G29" s="40" t="s">
        <v>84</v>
      </c>
    </row>
    <row r="30" spans="1:8" s="1" customFormat="1" ht="19.899999999999999" customHeight="1" x14ac:dyDescent="0.3">
      <c r="A30" s="111" t="s">
        <v>35</v>
      </c>
      <c r="B30" s="112"/>
      <c r="C30" s="19">
        <f>SUM(C14,C22,C27,C28+C29)</f>
        <v>0</v>
      </c>
      <c r="D30" s="19">
        <f>SUM(D14,D22,D27,D28+D29)</f>
        <v>0</v>
      </c>
      <c r="E30" s="19">
        <f>SUM(E14,E22,E27,E28+E29)</f>
        <v>0</v>
      </c>
      <c r="F30" s="19">
        <f>SUMPRODUCT(C30:E30,$C$5:$E$5)</f>
        <v>0</v>
      </c>
      <c r="G30" s="37">
        <f>F30*4</f>
        <v>0</v>
      </c>
    </row>
    <row r="31" spans="1:8" s="1" customFormat="1" ht="17.45" customHeight="1" x14ac:dyDescent="0.3">
      <c r="A31" s="131" t="s">
        <v>36</v>
      </c>
      <c r="B31" s="132"/>
      <c r="C31" s="39"/>
      <c r="D31" s="39"/>
      <c r="E31" s="39"/>
      <c r="F31" s="39">
        <f t="shared" si="3"/>
        <v>0</v>
      </c>
      <c r="G31" s="40"/>
    </row>
    <row r="32" spans="1:8" s="1" customFormat="1" ht="20.25" customHeight="1" x14ac:dyDescent="0.3">
      <c r="A32" s="115" t="s">
        <v>37</v>
      </c>
      <c r="B32" s="115"/>
      <c r="C32" s="41">
        <f>C30+C31</f>
        <v>0</v>
      </c>
      <c r="D32" s="41">
        <f>D30+D31</f>
        <v>0</v>
      </c>
      <c r="E32" s="41">
        <f>E30+E31</f>
        <v>0</v>
      </c>
      <c r="F32" s="41">
        <f>SUMPRODUCT(C32:E32,$C$5:$E$5)</f>
        <v>0</v>
      </c>
      <c r="G32" s="42" t="s">
        <v>38</v>
      </c>
    </row>
    <row r="33" spans="1:10" ht="17.45" customHeight="1" x14ac:dyDescent="0.3">
      <c r="A33" s="133" t="s">
        <v>39</v>
      </c>
      <c r="B33" s="85" t="s">
        <v>39</v>
      </c>
      <c r="C33" s="86"/>
      <c r="D33" s="86"/>
      <c r="E33" s="86"/>
      <c r="F33" s="87">
        <f>SUMPRODUCT(C33:E33,$C$5:$E$5)</f>
        <v>0</v>
      </c>
      <c r="G33" s="88">
        <f>F33*4</f>
        <v>0</v>
      </c>
      <c r="H33"/>
      <c r="I33"/>
      <c r="J33"/>
    </row>
    <row r="34" spans="1:10" s="1" customFormat="1" ht="17.45" customHeight="1" x14ac:dyDescent="0.3">
      <c r="A34" s="116"/>
      <c r="B34" s="83" t="s">
        <v>40</v>
      </c>
      <c r="C34" s="89"/>
      <c r="D34" s="89"/>
      <c r="E34" s="89"/>
      <c r="F34" s="54">
        <f>SUMPRODUCT(C34:E34,$C$5:$E$5)</f>
        <v>0</v>
      </c>
      <c r="G34" s="90"/>
    </row>
    <row r="35" spans="1:10" s="1" customFormat="1" ht="17.45" customHeight="1" x14ac:dyDescent="0.3">
      <c r="A35" s="117"/>
      <c r="B35" s="91" t="s">
        <v>41</v>
      </c>
      <c r="C35" s="39">
        <f>SUM(C33:C34)</f>
        <v>0</v>
      </c>
      <c r="D35" s="39">
        <f>SUM(D33:D34)</f>
        <v>0</v>
      </c>
      <c r="E35" s="39">
        <f>SUM(E33:E34)</f>
        <v>0</v>
      </c>
      <c r="F35" s="39">
        <f>SUMPRODUCT(C35:E35,$C$5:$E$5)</f>
        <v>0</v>
      </c>
      <c r="G35" s="92" t="s">
        <v>38</v>
      </c>
    </row>
    <row r="36" spans="1:10" s="1" customFormat="1" ht="27" customHeight="1" x14ac:dyDescent="0.3">
      <c r="A36" s="134" t="s">
        <v>42</v>
      </c>
      <c r="B36" s="134"/>
      <c r="C36" s="47">
        <f>SUM(C32,C35)</f>
        <v>0</v>
      </c>
      <c r="D36" s="47">
        <f>SUM(D32,D35)</f>
        <v>0</v>
      </c>
      <c r="E36" s="47">
        <f>SUM(E32,E35)</f>
        <v>0</v>
      </c>
      <c r="F36" s="47">
        <f>SUMPRODUCT(C36:E36,$C$5:$E$5)</f>
        <v>0</v>
      </c>
      <c r="G36" s="48" t="s">
        <v>38</v>
      </c>
    </row>
    <row r="37" spans="1:10" s="1" customFormat="1" ht="27" customHeight="1" x14ac:dyDescent="0.3">
      <c r="A37" s="130" t="s">
        <v>50</v>
      </c>
      <c r="B37" s="130"/>
      <c r="C37" s="49">
        <f>C36*12</f>
        <v>0</v>
      </c>
      <c r="D37" s="49">
        <f>D36*12</f>
        <v>0</v>
      </c>
      <c r="E37" s="49">
        <f>E36*12</f>
        <v>0</v>
      </c>
      <c r="F37" s="49">
        <f>F36*12</f>
        <v>0</v>
      </c>
      <c r="G37" s="50" t="s">
        <v>51</v>
      </c>
    </row>
    <row r="38" spans="1:10" s="1" customFormat="1" x14ac:dyDescent="0.3">
      <c r="A38" s="21"/>
      <c r="B38" s="21"/>
      <c r="C38" s="38"/>
      <c r="D38" s="38"/>
      <c r="E38" s="38"/>
      <c r="F38" s="43"/>
      <c r="G38" s="21"/>
    </row>
    <row r="40" spans="1:10" x14ac:dyDescent="0.3">
      <c r="D40" s="51"/>
    </row>
  </sheetData>
  <mergeCells count="18">
    <mergeCell ref="A37:B37"/>
    <mergeCell ref="A5:B5"/>
    <mergeCell ref="A6:A14"/>
    <mergeCell ref="A15:A22"/>
    <mergeCell ref="A23:A27"/>
    <mergeCell ref="A28:B28"/>
    <mergeCell ref="A29:B29"/>
    <mergeCell ref="A30:B30"/>
    <mergeCell ref="A31:B31"/>
    <mergeCell ref="A32:B32"/>
    <mergeCell ref="A33:A35"/>
    <mergeCell ref="A36:B36"/>
    <mergeCell ref="A1:G1"/>
    <mergeCell ref="A2:F2"/>
    <mergeCell ref="A3:B4"/>
    <mergeCell ref="C3:D3"/>
    <mergeCell ref="F3:F4"/>
    <mergeCell ref="G3:G4"/>
  </mergeCells>
  <phoneticPr fontId="3" type="noConversion"/>
  <pageMargins left="0.7" right="0.7" top="0.75" bottom="0.75" header="0.3" footer="0.3"/>
  <pageSetup paperSize="9" scale="3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4B654D-9EF7-4CE4-90C8-5E4E571C3203}">
  <dimension ref="A1:J40"/>
  <sheetViews>
    <sheetView zoomScale="115" zoomScaleNormal="115" workbookViewId="0">
      <selection sqref="A1:G1"/>
    </sheetView>
  </sheetViews>
  <sheetFormatPr defaultColWidth="8.625" defaultRowHeight="16.5" x14ac:dyDescent="0.3"/>
  <cols>
    <col min="1" max="1" width="24" style="21" customWidth="1"/>
    <col min="2" max="2" width="25.75" style="21" customWidth="1"/>
    <col min="3" max="5" width="23.25" style="1" customWidth="1"/>
    <col min="6" max="6" width="30.625" style="1" customWidth="1"/>
    <col min="7" max="7" width="65.625" style="21" customWidth="1"/>
    <col min="8" max="9" width="15.375" style="1" customWidth="1"/>
  </cols>
  <sheetData>
    <row r="1" spans="1:10" ht="65.25" customHeight="1" x14ac:dyDescent="0.3">
      <c r="A1" s="119" t="s">
        <v>79</v>
      </c>
      <c r="B1" s="119"/>
      <c r="C1" s="119"/>
      <c r="D1" s="119"/>
      <c r="E1" s="119"/>
      <c r="F1" s="119"/>
      <c r="G1" s="119"/>
    </row>
    <row r="2" spans="1:10" ht="40.15" customHeight="1" x14ac:dyDescent="0.3">
      <c r="A2" s="120" t="s">
        <v>47</v>
      </c>
      <c r="B2" s="121"/>
      <c r="C2" s="121"/>
      <c r="D2" s="121"/>
      <c r="E2" s="121"/>
      <c r="F2" s="122"/>
      <c r="G2" s="2" t="s">
        <v>87</v>
      </c>
    </row>
    <row r="3" spans="1:10" ht="32.25" customHeight="1" x14ac:dyDescent="0.3">
      <c r="A3" s="144" t="s">
        <v>0</v>
      </c>
      <c r="B3" s="145"/>
      <c r="C3" s="3" t="s">
        <v>1</v>
      </c>
      <c r="D3" s="128" t="s">
        <v>70</v>
      </c>
      <c r="E3" s="148"/>
      <c r="F3" s="124" t="s">
        <v>2</v>
      </c>
      <c r="G3" s="124" t="s">
        <v>3</v>
      </c>
    </row>
    <row r="4" spans="1:10" ht="33.75" customHeight="1" x14ac:dyDescent="0.3">
      <c r="A4" s="146"/>
      <c r="B4" s="147"/>
      <c r="C4" s="4" t="s">
        <v>66</v>
      </c>
      <c r="D4" s="5" t="s">
        <v>69</v>
      </c>
      <c r="E4" s="5" t="s">
        <v>71</v>
      </c>
      <c r="F4" s="125"/>
      <c r="G4" s="125"/>
    </row>
    <row r="5" spans="1:10" s="1" customFormat="1" ht="20.25" customHeight="1" x14ac:dyDescent="0.3">
      <c r="A5" s="111" t="s">
        <v>4</v>
      </c>
      <c r="B5" s="112"/>
      <c r="C5" s="6">
        <v>1</v>
      </c>
      <c r="D5" s="6">
        <v>2</v>
      </c>
      <c r="E5" s="6">
        <v>1</v>
      </c>
      <c r="F5" s="6">
        <f>SUM(C5:E5)</f>
        <v>4</v>
      </c>
      <c r="G5" s="7"/>
      <c r="J5"/>
    </row>
    <row r="6" spans="1:10" s="1" customFormat="1" x14ac:dyDescent="0.3">
      <c r="A6" s="104" t="s">
        <v>5</v>
      </c>
      <c r="B6" s="8" t="s">
        <v>6</v>
      </c>
      <c r="C6" s="9"/>
      <c r="D6" s="9"/>
      <c r="E6" s="9"/>
      <c r="F6" s="10">
        <f>SUMPRODUCT(C6:E6,$C$5:$E$5)</f>
        <v>0</v>
      </c>
      <c r="G6" s="11" t="s">
        <v>53</v>
      </c>
      <c r="J6"/>
    </row>
    <row r="7" spans="1:10" s="1" customFormat="1" x14ac:dyDescent="0.3">
      <c r="A7" s="105"/>
      <c r="B7" s="12" t="s">
        <v>7</v>
      </c>
      <c r="C7" s="13"/>
      <c r="D7" s="13"/>
      <c r="E7" s="13"/>
      <c r="F7" s="10">
        <f>SUMPRODUCT(C7:E7,$C$5:$E$5)</f>
        <v>0</v>
      </c>
      <c r="G7" s="11" t="s">
        <v>8</v>
      </c>
    </row>
    <row r="8" spans="1:10" s="1" customFormat="1" x14ac:dyDescent="0.3">
      <c r="A8" s="105"/>
      <c r="B8" s="12" t="s">
        <v>9</v>
      </c>
      <c r="C8" s="13"/>
      <c r="D8" s="13"/>
      <c r="E8" s="13"/>
      <c r="F8" s="10">
        <f>SUMPRODUCT(C8:E8,$C$5:$E$5)</f>
        <v>0</v>
      </c>
      <c r="G8" s="11"/>
    </row>
    <row r="9" spans="1:10" s="1" customFormat="1" x14ac:dyDescent="0.3">
      <c r="A9" s="105"/>
      <c r="B9" s="12" t="s">
        <v>72</v>
      </c>
      <c r="C9" s="13"/>
      <c r="D9" s="13"/>
      <c r="E9" s="13"/>
      <c r="F9" s="10">
        <f>SUMPRODUCT(C9:E9,$C$5:$E$5)</f>
        <v>0</v>
      </c>
      <c r="G9" s="11" t="s">
        <v>8</v>
      </c>
    </row>
    <row r="10" spans="1:10" s="1" customFormat="1" ht="16.899999999999999" customHeight="1" x14ac:dyDescent="0.3">
      <c r="A10" s="105"/>
      <c r="B10" s="12" t="s">
        <v>11</v>
      </c>
      <c r="C10" s="98"/>
      <c r="D10" s="98"/>
      <c r="E10" s="98"/>
      <c r="F10" s="99"/>
      <c r="G10" s="11" t="s">
        <v>12</v>
      </c>
    </row>
    <row r="11" spans="1:10" s="1" customFormat="1" ht="16.899999999999999" customHeight="1" x14ac:dyDescent="0.3">
      <c r="A11" s="105"/>
      <c r="B11" s="12" t="s">
        <v>13</v>
      </c>
      <c r="C11" s="100"/>
      <c r="D11" s="100"/>
      <c r="E11" s="100"/>
      <c r="F11" s="99"/>
      <c r="G11" s="11" t="s">
        <v>80</v>
      </c>
    </row>
    <row r="12" spans="1:10" s="1" customFormat="1" x14ac:dyDescent="0.3">
      <c r="A12" s="105"/>
      <c r="B12" s="15" t="s">
        <v>15</v>
      </c>
      <c r="C12" s="16"/>
      <c r="D12" s="16"/>
      <c r="E12" s="72"/>
      <c r="F12" s="16">
        <f>SUMPRODUCT(C12:E12,$C$5:$E$5)</f>
        <v>0</v>
      </c>
      <c r="G12" s="17"/>
    </row>
    <row r="13" spans="1:10" s="1" customFormat="1" x14ac:dyDescent="0.3">
      <c r="A13" s="105"/>
      <c r="B13" s="58" t="s">
        <v>73</v>
      </c>
      <c r="C13" s="59"/>
      <c r="D13" s="59"/>
      <c r="E13" s="59"/>
      <c r="F13" s="59">
        <f>SUM(C13:E13)</f>
        <v>0</v>
      </c>
      <c r="G13" s="60" t="s">
        <v>17</v>
      </c>
    </row>
    <row r="14" spans="1:10" s="1" customFormat="1" ht="19.899999999999999" customHeight="1" x14ac:dyDescent="0.3">
      <c r="A14" s="106"/>
      <c r="B14" s="6" t="s">
        <v>18</v>
      </c>
      <c r="C14" s="19">
        <f>C12+C13</f>
        <v>0</v>
      </c>
      <c r="D14" s="19">
        <f>D12+D13</f>
        <v>0</v>
      </c>
      <c r="E14" s="19">
        <f>E12+E13</f>
        <v>0</v>
      </c>
      <c r="F14" s="19">
        <f t="shared" ref="F14:F33" si="0">SUMPRODUCT(C14:E14,$C$5:$E$5)</f>
        <v>0</v>
      </c>
      <c r="G14" s="19"/>
    </row>
    <row r="15" spans="1:10" s="1" customFormat="1" ht="17.45" customHeight="1" x14ac:dyDescent="0.3">
      <c r="A15" s="137" t="s">
        <v>93</v>
      </c>
      <c r="B15" s="8" t="s">
        <v>74</v>
      </c>
      <c r="C15" s="9">
        <f>ROUND((C12-C9)*3.595%,0)</f>
        <v>0</v>
      </c>
      <c r="D15" s="9">
        <f>ROUND((D12-D9)*3.595%,0)</f>
        <v>0</v>
      </c>
      <c r="E15" s="9">
        <f>ROUND((E12-E9)*3.595%,0)</f>
        <v>0</v>
      </c>
      <c r="F15" s="10">
        <f t="shared" si="0"/>
        <v>0</v>
      </c>
      <c r="G15" s="68" t="s">
        <v>89</v>
      </c>
    </row>
    <row r="16" spans="1:10" s="1" customFormat="1" x14ac:dyDescent="0.3">
      <c r="A16" s="138"/>
      <c r="B16" s="12" t="s">
        <v>20</v>
      </c>
      <c r="C16" s="13">
        <f>ROUND(C15*13.14%,0)</f>
        <v>0</v>
      </c>
      <c r="D16" s="13">
        <f>ROUND(D15*13.14%,0)</f>
        <v>0</v>
      </c>
      <c r="E16" s="13">
        <f>ROUND(E15*13.14%,0)</f>
        <v>0</v>
      </c>
      <c r="F16" s="10">
        <f t="shared" si="0"/>
        <v>0</v>
      </c>
      <c r="G16" s="22" t="s">
        <v>90</v>
      </c>
    </row>
    <row r="17" spans="1:7" s="1" customFormat="1" x14ac:dyDescent="0.3">
      <c r="A17" s="138"/>
      <c r="B17" s="12" t="s">
        <v>21</v>
      </c>
      <c r="C17" s="13">
        <f>ROUND((C12-C9)*4.75%,0)</f>
        <v>0</v>
      </c>
      <c r="D17" s="13">
        <f>ROUND((D12-D9)*4.75%,0)</f>
        <v>0</v>
      </c>
      <c r="E17" s="13">
        <f>ROUND((E12-E9)*4.75%,0)</f>
        <v>0</v>
      </c>
      <c r="F17" s="10">
        <f t="shared" si="0"/>
        <v>0</v>
      </c>
      <c r="G17" s="22" t="s">
        <v>89</v>
      </c>
    </row>
    <row r="18" spans="1:7" s="1" customFormat="1" ht="33" x14ac:dyDescent="0.3">
      <c r="A18" s="138"/>
      <c r="B18" s="23" t="s">
        <v>22</v>
      </c>
      <c r="C18" s="14">
        <f>ROUND((C12-C9)*1.75%,0)</f>
        <v>0</v>
      </c>
      <c r="D18" s="14">
        <f>ROUND((D12-D9)*1.75%,0)</f>
        <v>0</v>
      </c>
      <c r="E18" s="14">
        <f>ROUND((E12-E9)*1.75%,0)</f>
        <v>0</v>
      </c>
      <c r="F18" s="10">
        <f t="shared" si="0"/>
        <v>0</v>
      </c>
      <c r="G18" s="24" t="s">
        <v>91</v>
      </c>
    </row>
    <row r="19" spans="1:7" s="1" customFormat="1" x14ac:dyDescent="0.3">
      <c r="A19" s="138"/>
      <c r="B19" s="26" t="s">
        <v>75</v>
      </c>
      <c r="C19" s="9">
        <f>ROUND((C12-C9)*1%,0)</f>
        <v>0</v>
      </c>
      <c r="D19" s="9">
        <f>ROUND((D12-D9)*1%,0)</f>
        <v>0</v>
      </c>
      <c r="E19" s="9">
        <f>ROUND((E12-E9)*1%,0)</f>
        <v>0</v>
      </c>
      <c r="F19" s="10">
        <f t="shared" si="0"/>
        <v>0</v>
      </c>
      <c r="G19" s="27" t="s">
        <v>89</v>
      </c>
    </row>
    <row r="20" spans="1:7" s="1" customFormat="1" x14ac:dyDescent="0.3">
      <c r="A20" s="138"/>
      <c r="B20" s="12" t="s">
        <v>24</v>
      </c>
      <c r="C20" s="13">
        <f>ROUND((C12-C9)*0.5%,0)</f>
        <v>0</v>
      </c>
      <c r="D20" s="13">
        <f>ROUND((D12-D9)*0.5%,0)</f>
        <v>0</v>
      </c>
      <c r="E20" s="13">
        <f>ROUND((E12-E9)*0.5%,0)</f>
        <v>0</v>
      </c>
      <c r="F20" s="10">
        <f t="shared" si="0"/>
        <v>0</v>
      </c>
      <c r="G20" s="27" t="s">
        <v>92</v>
      </c>
    </row>
    <row r="21" spans="1:7" s="1" customFormat="1" x14ac:dyDescent="0.3">
      <c r="A21" s="138"/>
      <c r="B21" s="23" t="s">
        <v>25</v>
      </c>
      <c r="C21" s="29"/>
      <c r="D21" s="29"/>
      <c r="E21" s="29"/>
      <c r="F21" s="10">
        <f t="shared" si="0"/>
        <v>0</v>
      </c>
      <c r="G21" s="71" t="s">
        <v>94</v>
      </c>
    </row>
    <row r="22" spans="1:7" s="1" customFormat="1" ht="19.899999999999999" customHeight="1" x14ac:dyDescent="0.3">
      <c r="A22" s="139"/>
      <c r="B22" s="6" t="s">
        <v>26</v>
      </c>
      <c r="C22" s="19">
        <f>SUM(C15:C21)</f>
        <v>0</v>
      </c>
      <c r="D22" s="19">
        <f>SUM(D15:D21)</f>
        <v>0</v>
      </c>
      <c r="E22" s="19">
        <f>SUM(E15:E21)</f>
        <v>0</v>
      </c>
      <c r="F22" s="19">
        <f t="shared" si="0"/>
        <v>0</v>
      </c>
      <c r="G22" s="19"/>
    </row>
    <row r="23" spans="1:7" s="1" customFormat="1" x14ac:dyDescent="0.3">
      <c r="A23" s="108" t="s">
        <v>27</v>
      </c>
      <c r="B23" s="8" t="s">
        <v>76</v>
      </c>
      <c r="C23" s="9"/>
      <c r="D23" s="9"/>
      <c r="E23" s="9"/>
      <c r="F23" s="10">
        <f t="shared" si="0"/>
        <v>0</v>
      </c>
      <c r="G23" s="33"/>
    </row>
    <row r="24" spans="1:7" s="1" customFormat="1" x14ac:dyDescent="0.3">
      <c r="A24" s="109"/>
      <c r="B24" s="12" t="s">
        <v>29</v>
      </c>
      <c r="C24" s="9"/>
      <c r="D24" s="9"/>
      <c r="E24" s="9"/>
      <c r="F24" s="10">
        <f t="shared" si="0"/>
        <v>0</v>
      </c>
      <c r="G24" s="34"/>
    </row>
    <row r="25" spans="1:7" s="1" customFormat="1" x14ac:dyDescent="0.3">
      <c r="A25" s="109"/>
      <c r="B25" s="12" t="s">
        <v>30</v>
      </c>
      <c r="C25" s="13"/>
      <c r="D25" s="13"/>
      <c r="E25" s="13"/>
      <c r="F25" s="10">
        <f t="shared" si="0"/>
        <v>0</v>
      </c>
      <c r="G25" s="34"/>
    </row>
    <row r="26" spans="1:7" s="1" customFormat="1" x14ac:dyDescent="0.3">
      <c r="A26" s="109"/>
      <c r="B26" s="23" t="s">
        <v>77</v>
      </c>
      <c r="C26" s="14"/>
      <c r="D26" s="14"/>
      <c r="E26" s="14"/>
      <c r="F26" s="10">
        <f t="shared" si="0"/>
        <v>0</v>
      </c>
      <c r="G26" s="30"/>
    </row>
    <row r="27" spans="1:7" s="1" customFormat="1" ht="19.899999999999999" customHeight="1" x14ac:dyDescent="0.3">
      <c r="A27" s="110"/>
      <c r="B27" s="35" t="s">
        <v>32</v>
      </c>
      <c r="C27" s="19">
        <f>SUM(C23:C26)</f>
        <v>0</v>
      </c>
      <c r="D27" s="19">
        <f>SUM(D23:D26)</f>
        <v>0</v>
      </c>
      <c r="E27" s="19">
        <f>SUM(E23:E26)</f>
        <v>0</v>
      </c>
      <c r="F27" s="19">
        <f t="shared" si="0"/>
        <v>0</v>
      </c>
      <c r="G27" s="19"/>
    </row>
    <row r="28" spans="1:7" s="1" customFormat="1" ht="19.899999999999999" customHeight="1" x14ac:dyDescent="0.3">
      <c r="A28" s="131" t="s">
        <v>33</v>
      </c>
      <c r="B28" s="132"/>
      <c r="C28" s="39"/>
      <c r="D28" s="39"/>
      <c r="E28" s="39"/>
      <c r="F28" s="39">
        <f t="shared" si="0"/>
        <v>0</v>
      </c>
      <c r="G28" s="84" t="s">
        <v>82</v>
      </c>
    </row>
    <row r="29" spans="1:7" s="1" customFormat="1" ht="19.899999999999999" customHeight="1" x14ac:dyDescent="0.3">
      <c r="A29" s="131" t="s">
        <v>34</v>
      </c>
      <c r="B29" s="132"/>
      <c r="C29" s="39"/>
      <c r="D29" s="39"/>
      <c r="E29" s="39"/>
      <c r="F29" s="39">
        <f t="shared" si="0"/>
        <v>0</v>
      </c>
      <c r="G29" s="40" t="s">
        <v>83</v>
      </c>
    </row>
    <row r="30" spans="1:7" s="1" customFormat="1" ht="19.899999999999999" customHeight="1" x14ac:dyDescent="0.3">
      <c r="A30" s="111" t="s">
        <v>35</v>
      </c>
      <c r="B30" s="112"/>
      <c r="C30" s="19">
        <f>SUM(C14,C22,C27,C28+C29)</f>
        <v>0</v>
      </c>
      <c r="D30" s="19">
        <f>SUM(D14,D22,D27,D28+D29)</f>
        <v>0</v>
      </c>
      <c r="E30" s="19">
        <f>SUM(E14,E22,E27,E28+E29)</f>
        <v>0</v>
      </c>
      <c r="F30" s="19">
        <f t="shared" si="0"/>
        <v>0</v>
      </c>
      <c r="G30" s="37">
        <f>F30*7</f>
        <v>0</v>
      </c>
    </row>
    <row r="31" spans="1:7" s="1" customFormat="1" x14ac:dyDescent="0.3">
      <c r="A31" s="131" t="s">
        <v>36</v>
      </c>
      <c r="B31" s="132"/>
      <c r="C31" s="39">
        <f>C30*10%</f>
        <v>0</v>
      </c>
      <c r="D31" s="39">
        <f>D30*10%</f>
        <v>0</v>
      </c>
      <c r="E31" s="39">
        <f>E30*10%</f>
        <v>0</v>
      </c>
      <c r="F31" s="39">
        <f t="shared" si="0"/>
        <v>0</v>
      </c>
      <c r="G31" s="40"/>
    </row>
    <row r="32" spans="1:7" s="1" customFormat="1" ht="20.25" customHeight="1" x14ac:dyDescent="0.3">
      <c r="A32" s="140" t="s">
        <v>37</v>
      </c>
      <c r="B32" s="141"/>
      <c r="C32" s="41">
        <f>C30+C31</f>
        <v>0</v>
      </c>
      <c r="D32" s="41">
        <f>D30+D31</f>
        <v>0</v>
      </c>
      <c r="E32" s="41">
        <f>E30+E31</f>
        <v>0</v>
      </c>
      <c r="F32" s="41">
        <f t="shared" si="0"/>
        <v>0</v>
      </c>
      <c r="G32" s="42" t="s">
        <v>38</v>
      </c>
    </row>
    <row r="33" spans="1:9" x14ac:dyDescent="0.3">
      <c r="A33" s="133" t="s">
        <v>39</v>
      </c>
      <c r="B33" s="85" t="s">
        <v>39</v>
      </c>
      <c r="C33" s="86"/>
      <c r="D33" s="86"/>
      <c r="E33" s="86"/>
      <c r="F33" s="93">
        <f t="shared" si="0"/>
        <v>0</v>
      </c>
      <c r="G33" s="88">
        <f>F33*7</f>
        <v>0</v>
      </c>
      <c r="H33"/>
      <c r="I33"/>
    </row>
    <row r="34" spans="1:9" s="1" customFormat="1" x14ac:dyDescent="0.3">
      <c r="A34" s="116"/>
      <c r="B34" s="83" t="s">
        <v>40</v>
      </c>
      <c r="C34" s="89"/>
      <c r="D34" s="89"/>
      <c r="E34" s="89"/>
      <c r="F34" s="94">
        <f>SUM(C34:E34)</f>
        <v>0</v>
      </c>
      <c r="G34" s="90"/>
    </row>
    <row r="35" spans="1:9" s="1" customFormat="1" x14ac:dyDescent="0.3">
      <c r="A35" s="117"/>
      <c r="B35" s="91" t="s">
        <v>41</v>
      </c>
      <c r="C35" s="39">
        <f>SUM(C33:C34)</f>
        <v>0</v>
      </c>
      <c r="D35" s="39">
        <f>SUM(D33:D34)</f>
        <v>0</v>
      </c>
      <c r="E35" s="39">
        <f>SUM(E33:E34)</f>
        <v>0</v>
      </c>
      <c r="F35" s="39">
        <f>SUMPRODUCT(C35:E35,$C$5:$E$5)</f>
        <v>0</v>
      </c>
      <c r="G35" s="92" t="s">
        <v>38</v>
      </c>
    </row>
    <row r="36" spans="1:9" s="1" customFormat="1" ht="27" customHeight="1" x14ac:dyDescent="0.3">
      <c r="A36" s="142" t="s">
        <v>42</v>
      </c>
      <c r="B36" s="143"/>
      <c r="C36" s="47">
        <f>SUM(C32,C35)</f>
        <v>0</v>
      </c>
      <c r="D36" s="47">
        <f>SUM(D32,D35)</f>
        <v>0</v>
      </c>
      <c r="E36" s="47">
        <f>SUM(E32,E35)</f>
        <v>0</v>
      </c>
      <c r="F36" s="47">
        <f>SUMPRODUCT(C36:E36,$C$5:$E$5)</f>
        <v>0</v>
      </c>
      <c r="G36" s="48" t="s">
        <v>38</v>
      </c>
    </row>
    <row r="37" spans="1:9" s="1" customFormat="1" ht="27" customHeight="1" x14ac:dyDescent="0.3">
      <c r="A37" s="135" t="s">
        <v>50</v>
      </c>
      <c r="B37" s="136"/>
      <c r="C37" s="49">
        <f>C36*12</f>
        <v>0</v>
      </c>
      <c r="D37" s="49">
        <f>D36*12</f>
        <v>0</v>
      </c>
      <c r="E37" s="49">
        <f>E36*12</f>
        <v>0</v>
      </c>
      <c r="F37" s="49">
        <f>F36*12</f>
        <v>0</v>
      </c>
      <c r="G37" s="50" t="s">
        <v>51</v>
      </c>
    </row>
    <row r="38" spans="1:9" s="1" customFormat="1" x14ac:dyDescent="0.3">
      <c r="A38" s="21"/>
      <c r="B38" s="21"/>
      <c r="C38" s="38"/>
      <c r="D38" s="38"/>
      <c r="E38" s="38"/>
      <c r="F38" s="43"/>
      <c r="G38" s="21"/>
    </row>
    <row r="40" spans="1:9" x14ac:dyDescent="0.3">
      <c r="D40" s="51"/>
    </row>
  </sheetData>
  <mergeCells count="18">
    <mergeCell ref="A1:G1"/>
    <mergeCell ref="A2:F2"/>
    <mergeCell ref="A3:B4"/>
    <mergeCell ref="D3:E3"/>
    <mergeCell ref="F3:F4"/>
    <mergeCell ref="G3:G4"/>
    <mergeCell ref="A37:B37"/>
    <mergeCell ref="A5:B5"/>
    <mergeCell ref="A6:A14"/>
    <mergeCell ref="A15:A22"/>
    <mergeCell ref="A23:A27"/>
    <mergeCell ref="A28:B28"/>
    <mergeCell ref="A29:B29"/>
    <mergeCell ref="A30:B30"/>
    <mergeCell ref="A31:B31"/>
    <mergeCell ref="A32:B32"/>
    <mergeCell ref="A33:A35"/>
    <mergeCell ref="A36:B36"/>
  </mergeCells>
  <phoneticPr fontId="3" type="noConversion"/>
  <pageMargins left="0.7" right="0.7" top="0.75" bottom="0.75" header="0.3" footer="0.3"/>
  <pageSetup paperSize="9" scale="3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D9312-F290-4A2C-B8DB-299969384962}">
  <dimension ref="A1:M40"/>
  <sheetViews>
    <sheetView zoomScaleNormal="100" workbookViewId="0">
      <selection activeCell="H22" sqref="H22"/>
    </sheetView>
  </sheetViews>
  <sheetFormatPr defaultColWidth="8.625" defaultRowHeight="16.5" x14ac:dyDescent="0.3"/>
  <cols>
    <col min="1" max="1" width="18.25" style="21" customWidth="1"/>
    <col min="2" max="2" width="25.75" style="21" customWidth="1"/>
    <col min="3" max="7" width="17.5" style="1" customWidth="1"/>
    <col min="8" max="8" width="95.875" style="21" customWidth="1"/>
    <col min="9" max="9" width="16.625" style="1" customWidth="1"/>
    <col min="10" max="12" width="15.375" style="1" customWidth="1"/>
  </cols>
  <sheetData>
    <row r="1" spans="1:13" ht="65.25" customHeight="1" x14ac:dyDescent="0.3">
      <c r="A1" s="119" t="s">
        <v>60</v>
      </c>
      <c r="B1" s="119"/>
      <c r="C1" s="119"/>
      <c r="D1" s="119"/>
      <c r="E1" s="119"/>
      <c r="F1" s="119"/>
      <c r="G1" s="119"/>
      <c r="H1" s="119"/>
    </row>
    <row r="2" spans="1:13" ht="40.15" customHeight="1" x14ac:dyDescent="0.3">
      <c r="A2" s="120" t="s">
        <v>47</v>
      </c>
      <c r="B2" s="121"/>
      <c r="C2" s="121"/>
      <c r="D2" s="121"/>
      <c r="E2" s="121"/>
      <c r="F2" s="121"/>
      <c r="G2" s="121"/>
      <c r="H2" s="2" t="s">
        <v>87</v>
      </c>
    </row>
    <row r="3" spans="1:13" ht="32.25" customHeight="1" x14ac:dyDescent="0.3">
      <c r="A3" s="123" t="s">
        <v>0</v>
      </c>
      <c r="B3" s="123"/>
      <c r="C3" s="128" t="s">
        <v>58</v>
      </c>
      <c r="D3" s="129"/>
      <c r="E3" s="129"/>
      <c r="F3" s="129"/>
      <c r="G3" s="129"/>
      <c r="H3" s="124" t="s">
        <v>3</v>
      </c>
    </row>
    <row r="4" spans="1:13" ht="33.75" customHeight="1" x14ac:dyDescent="0.3">
      <c r="A4" s="123"/>
      <c r="B4" s="123"/>
      <c r="C4" s="4" t="s">
        <v>59</v>
      </c>
      <c r="D4" s="4" t="s">
        <v>61</v>
      </c>
      <c r="E4" s="4" t="s">
        <v>62</v>
      </c>
      <c r="F4" s="4" t="s">
        <v>63</v>
      </c>
      <c r="G4" s="5" t="s">
        <v>64</v>
      </c>
      <c r="H4" s="124"/>
    </row>
    <row r="5" spans="1:13" s="1" customFormat="1" ht="20.25" customHeight="1" x14ac:dyDescent="0.3">
      <c r="A5" s="103" t="s">
        <v>4</v>
      </c>
      <c r="B5" s="103"/>
      <c r="C5" s="6">
        <v>1</v>
      </c>
      <c r="D5" s="6">
        <v>1</v>
      </c>
      <c r="E5" s="6">
        <v>1</v>
      </c>
      <c r="F5" s="6">
        <v>1</v>
      </c>
      <c r="G5" s="6">
        <v>1</v>
      </c>
      <c r="H5" s="7"/>
      <c r="M5"/>
    </row>
    <row r="6" spans="1:13" s="1" customFormat="1" ht="17.45" customHeight="1" x14ac:dyDescent="0.3">
      <c r="A6" s="104" t="s">
        <v>5</v>
      </c>
      <c r="B6" s="8" t="s">
        <v>6</v>
      </c>
      <c r="C6" s="9"/>
      <c r="D6" s="9"/>
      <c r="E6" s="9"/>
      <c r="F6" s="9"/>
      <c r="G6" s="9"/>
      <c r="H6" s="11" t="s">
        <v>65</v>
      </c>
      <c r="M6"/>
    </row>
    <row r="7" spans="1:13" s="1" customFormat="1" ht="17.45" customHeight="1" x14ac:dyDescent="0.3">
      <c r="A7" s="105"/>
      <c r="B7" s="12" t="s">
        <v>7</v>
      </c>
      <c r="C7" s="13"/>
      <c r="D7" s="13"/>
      <c r="E7" s="13"/>
      <c r="F7" s="13"/>
      <c r="G7" s="13"/>
      <c r="H7" s="11" t="s">
        <v>8</v>
      </c>
    </row>
    <row r="8" spans="1:13" s="1" customFormat="1" ht="17.45" customHeight="1" x14ac:dyDescent="0.3">
      <c r="A8" s="105"/>
      <c r="B8" s="12" t="s">
        <v>9</v>
      </c>
      <c r="C8" s="14"/>
      <c r="D8" s="14"/>
      <c r="E8" s="14"/>
      <c r="F8" s="14"/>
      <c r="G8" s="14"/>
      <c r="H8" s="11"/>
    </row>
    <row r="9" spans="1:13" s="1" customFormat="1" ht="17.45" customHeight="1" x14ac:dyDescent="0.3">
      <c r="A9" s="105"/>
      <c r="B9" s="12" t="s">
        <v>10</v>
      </c>
      <c r="C9" s="13"/>
      <c r="D9" s="13"/>
      <c r="E9" s="13"/>
      <c r="F9" s="13"/>
      <c r="G9" s="13"/>
      <c r="H9" s="11" t="s">
        <v>8</v>
      </c>
    </row>
    <row r="10" spans="1:13" s="1" customFormat="1" ht="16.899999999999999" customHeight="1" x14ac:dyDescent="0.3">
      <c r="A10" s="105"/>
      <c r="B10" s="12" t="s">
        <v>11</v>
      </c>
      <c r="C10" s="98"/>
      <c r="D10" s="98"/>
      <c r="E10" s="98"/>
      <c r="F10" s="98"/>
      <c r="G10" s="98"/>
      <c r="H10" s="11" t="s">
        <v>12</v>
      </c>
    </row>
    <row r="11" spans="1:13" s="1" customFormat="1" ht="16.899999999999999" customHeight="1" x14ac:dyDescent="0.3">
      <c r="A11" s="105"/>
      <c r="B11" s="12" t="s">
        <v>13</v>
      </c>
      <c r="C11" s="98"/>
      <c r="D11" s="98"/>
      <c r="E11" s="98"/>
      <c r="F11" s="98"/>
      <c r="G11" s="98"/>
      <c r="H11" s="11" t="s">
        <v>14</v>
      </c>
    </row>
    <row r="12" spans="1:13" s="1" customFormat="1" ht="17.45" customHeight="1" x14ac:dyDescent="0.3">
      <c r="A12" s="105"/>
      <c r="B12" s="15" t="s">
        <v>15</v>
      </c>
      <c r="C12" s="16"/>
      <c r="D12" s="16"/>
      <c r="E12" s="16"/>
      <c r="F12" s="16"/>
      <c r="G12" s="16"/>
      <c r="H12" s="17"/>
      <c r="I12" s="18"/>
      <c r="J12" s="18"/>
    </row>
    <row r="13" spans="1:13" s="1" customFormat="1" ht="17.45" customHeight="1" x14ac:dyDescent="0.3">
      <c r="A13" s="105"/>
      <c r="B13" s="58" t="s">
        <v>16</v>
      </c>
      <c r="C13" s="59"/>
      <c r="D13" s="59"/>
      <c r="E13" s="59"/>
      <c r="F13" s="59"/>
      <c r="G13" s="59"/>
      <c r="H13" s="60" t="s">
        <v>17</v>
      </c>
      <c r="I13" s="18"/>
      <c r="J13" s="18"/>
    </row>
    <row r="14" spans="1:13" s="1" customFormat="1" ht="19.899999999999999" customHeight="1" x14ac:dyDescent="0.3">
      <c r="A14" s="106"/>
      <c r="B14" s="6" t="s">
        <v>18</v>
      </c>
      <c r="C14" s="19">
        <f>C12+C13</f>
        <v>0</v>
      </c>
      <c r="D14" s="19">
        <f>D12+D13</f>
        <v>0</v>
      </c>
      <c r="E14" s="19">
        <f>E12+E13</f>
        <v>0</v>
      </c>
      <c r="F14" s="19">
        <f>F12+F13</f>
        <v>0</v>
      </c>
      <c r="G14" s="19">
        <f>G12+G13</f>
        <v>0</v>
      </c>
      <c r="H14" s="19"/>
      <c r="I14" s="20"/>
      <c r="J14" s="20"/>
    </row>
    <row r="15" spans="1:13" s="1" customFormat="1" ht="17.45" customHeight="1" x14ac:dyDescent="0.3">
      <c r="A15" s="105" t="s">
        <v>93</v>
      </c>
      <c r="B15" s="8" t="s">
        <v>19</v>
      </c>
      <c r="C15" s="9">
        <f>ROUND((C12-C9)*3.595%,0)</f>
        <v>0</v>
      </c>
      <c r="D15" s="9">
        <f>ROUND((D12-D9)*3.595%,0)</f>
        <v>0</v>
      </c>
      <c r="E15" s="9">
        <f>ROUND((E12-E9)*3.595%,0)</f>
        <v>0</v>
      </c>
      <c r="F15" s="9">
        <f>ROUND((F12-F9)*3.595%,0)</f>
        <v>0</v>
      </c>
      <c r="G15" s="9">
        <f>ROUND((G12-G9)*3.595%,0)</f>
        <v>0</v>
      </c>
      <c r="H15" s="68" t="s">
        <v>89</v>
      </c>
      <c r="I15" s="21"/>
    </row>
    <row r="16" spans="1:13" s="1" customFormat="1" ht="17.45" customHeight="1" x14ac:dyDescent="0.3">
      <c r="A16" s="105"/>
      <c r="B16" s="12" t="s">
        <v>20</v>
      </c>
      <c r="C16" s="13">
        <f>ROUND(C15*13.14%,0)</f>
        <v>0</v>
      </c>
      <c r="D16" s="13">
        <f>ROUND(D15*13.14%,0)</f>
        <v>0</v>
      </c>
      <c r="E16" s="13">
        <f>ROUND(E15*13.14%,0)</f>
        <v>0</v>
      </c>
      <c r="F16" s="13">
        <f>ROUND(F15*13.14%,0)</f>
        <v>0</v>
      </c>
      <c r="G16" s="13">
        <f>ROUND(G15*13.14%,0)</f>
        <v>0</v>
      </c>
      <c r="H16" s="22" t="s">
        <v>90</v>
      </c>
      <c r="I16" s="21"/>
      <c r="J16" s="21"/>
    </row>
    <row r="17" spans="1:10" s="1" customFormat="1" ht="17.45" customHeight="1" x14ac:dyDescent="0.3">
      <c r="A17" s="105"/>
      <c r="B17" s="12" t="s">
        <v>21</v>
      </c>
      <c r="C17" s="13">
        <f>ROUND((C12-C9)*4.75%,0)</f>
        <v>0</v>
      </c>
      <c r="D17" s="13">
        <f>ROUND((D12-D9)*4.75%,0)</f>
        <v>0</v>
      </c>
      <c r="E17" s="13">
        <f>ROUND((E12-E9)*4.75%,0)</f>
        <v>0</v>
      </c>
      <c r="F17" s="13">
        <f>ROUND((F12-F9)*4.75%,0)</f>
        <v>0</v>
      </c>
      <c r="G17" s="13">
        <f>ROUND((G12-G9)*4.75%,0)</f>
        <v>0</v>
      </c>
      <c r="H17" s="22" t="s">
        <v>89</v>
      </c>
      <c r="I17" s="21"/>
      <c r="J17" s="21"/>
    </row>
    <row r="18" spans="1:10" s="1" customFormat="1" ht="17.45" customHeight="1" x14ac:dyDescent="0.3">
      <c r="A18" s="105"/>
      <c r="B18" s="23" t="s">
        <v>22</v>
      </c>
      <c r="C18" s="14">
        <f>ROUND((C12-C9)*1.75%,0)</f>
        <v>0</v>
      </c>
      <c r="D18" s="14">
        <f>ROUND((D12-D9)*1.75%,0)</f>
        <v>0</v>
      </c>
      <c r="E18" s="14">
        <f>ROUND((E12-E9)*1.75%,0)</f>
        <v>0</v>
      </c>
      <c r="F18" s="14">
        <f>ROUND((F12-F9)*1.75%,0)</f>
        <v>0</v>
      </c>
      <c r="G18" s="14">
        <f>ROUND((G12-G9)*1.75%,0)</f>
        <v>0</v>
      </c>
      <c r="H18" s="24" t="s">
        <v>91</v>
      </c>
      <c r="I18" s="21"/>
      <c r="J18" s="25"/>
    </row>
    <row r="19" spans="1:10" s="1" customFormat="1" ht="17.45" customHeight="1" x14ac:dyDescent="0.3">
      <c r="A19" s="105"/>
      <c r="B19" s="26" t="s">
        <v>23</v>
      </c>
      <c r="C19" s="9">
        <f>ROUND((C12-C9)*0.796%,0)</f>
        <v>0</v>
      </c>
      <c r="D19" s="9">
        <f>ROUND((D12-D9)*0.796%,0)</f>
        <v>0</v>
      </c>
      <c r="E19" s="9">
        <f>ROUND((E12-E9)*0.796%,0)</f>
        <v>0</v>
      </c>
      <c r="F19" s="9">
        <f>ROUND((F12-F9)*0.796%,0)</f>
        <v>0</v>
      </c>
      <c r="G19" s="9">
        <f>ROUND((G12-G9)*0.796%,0)</f>
        <v>0</v>
      </c>
      <c r="H19" s="27" t="s">
        <v>89</v>
      </c>
      <c r="I19" s="21"/>
    </row>
    <row r="20" spans="1:10" s="1" customFormat="1" ht="17.45" customHeight="1" x14ac:dyDescent="0.3">
      <c r="A20" s="105"/>
      <c r="B20" s="12" t="s">
        <v>24</v>
      </c>
      <c r="C20" s="13">
        <f>ROUND((C12-C9)*0.5%,0)</f>
        <v>0</v>
      </c>
      <c r="D20" s="13">
        <f>ROUND((D12-D9)*0.5%,0)</f>
        <v>0</v>
      </c>
      <c r="E20" s="13">
        <f>ROUND((E12-E9)*0.5%,0)</f>
        <v>0</v>
      </c>
      <c r="F20" s="13">
        <f>ROUND((F12-F9)*0.5%,0)</f>
        <v>0</v>
      </c>
      <c r="G20" s="13">
        <f t="shared" ref="G20" si="0">ROUND((G12-G9)*0.5%,0)</f>
        <v>0</v>
      </c>
      <c r="H20" s="27" t="s">
        <v>92</v>
      </c>
      <c r="I20" s="28"/>
    </row>
    <row r="21" spans="1:10" s="1" customFormat="1" ht="17.45" customHeight="1" x14ac:dyDescent="0.3">
      <c r="A21" s="105"/>
      <c r="B21" s="23" t="s">
        <v>25</v>
      </c>
      <c r="C21" s="29"/>
      <c r="D21" s="29"/>
      <c r="E21" s="29"/>
      <c r="F21" s="29"/>
      <c r="G21" s="29"/>
      <c r="H21" s="71" t="s">
        <v>94</v>
      </c>
      <c r="I21" s="31"/>
      <c r="J21" s="31"/>
    </row>
    <row r="22" spans="1:10" s="1" customFormat="1" ht="19.899999999999999" customHeight="1" x14ac:dyDescent="0.3">
      <c r="A22" s="107"/>
      <c r="B22" s="6" t="s">
        <v>26</v>
      </c>
      <c r="C22" s="19">
        <f>SUM(C15:C21)</f>
        <v>0</v>
      </c>
      <c r="D22" s="19">
        <f>SUM(D15:D21)</f>
        <v>0</v>
      </c>
      <c r="E22" s="19">
        <f>SUM(E15:E21)</f>
        <v>0</v>
      </c>
      <c r="F22" s="19">
        <f>SUM(F15:F21)</f>
        <v>0</v>
      </c>
      <c r="G22" s="19">
        <f>SUM(G15:G21)</f>
        <v>0</v>
      </c>
      <c r="H22" s="19"/>
      <c r="I22" s="32"/>
    </row>
    <row r="23" spans="1:10" s="1" customFormat="1" ht="17.45" customHeight="1" x14ac:dyDescent="0.3">
      <c r="A23" s="108" t="s">
        <v>27</v>
      </c>
      <c r="B23" s="8" t="s">
        <v>28</v>
      </c>
      <c r="C23" s="9"/>
      <c r="D23" s="9"/>
      <c r="E23" s="9"/>
      <c r="F23" s="9"/>
      <c r="G23" s="9"/>
      <c r="H23" s="33"/>
    </row>
    <row r="24" spans="1:10" s="1" customFormat="1" ht="17.45" customHeight="1" x14ac:dyDescent="0.3">
      <c r="A24" s="109"/>
      <c r="B24" s="12" t="s">
        <v>29</v>
      </c>
      <c r="C24" s="9"/>
      <c r="D24" s="9"/>
      <c r="E24" s="9"/>
      <c r="F24" s="9"/>
      <c r="G24" s="9"/>
      <c r="H24" s="34"/>
    </row>
    <row r="25" spans="1:10" s="1" customFormat="1" ht="17.45" customHeight="1" x14ac:dyDescent="0.3">
      <c r="A25" s="109"/>
      <c r="B25" s="12" t="s">
        <v>30</v>
      </c>
      <c r="C25" s="13"/>
      <c r="D25" s="13"/>
      <c r="E25" s="13"/>
      <c r="F25" s="13"/>
      <c r="G25" s="13"/>
      <c r="H25" s="34"/>
    </row>
    <row r="26" spans="1:10" s="1" customFormat="1" ht="17.45" customHeight="1" x14ac:dyDescent="0.3">
      <c r="A26" s="109"/>
      <c r="B26" s="23" t="s">
        <v>31</v>
      </c>
      <c r="C26" s="14"/>
      <c r="D26" s="14"/>
      <c r="E26" s="14"/>
      <c r="F26" s="14"/>
      <c r="G26" s="14"/>
      <c r="H26" s="30"/>
    </row>
    <row r="27" spans="1:10" s="1" customFormat="1" ht="19.899999999999999" customHeight="1" x14ac:dyDescent="0.3">
      <c r="A27" s="110"/>
      <c r="B27" s="35" t="s">
        <v>32</v>
      </c>
      <c r="C27" s="19">
        <f>SUM(C23:C26)</f>
        <v>0</v>
      </c>
      <c r="D27" s="19">
        <f>SUM(D23:D26)</f>
        <v>0</v>
      </c>
      <c r="E27" s="19">
        <f>SUM(E23:E26)</f>
        <v>0</v>
      </c>
      <c r="F27" s="19">
        <f>SUM(F23:F26)</f>
        <v>0</v>
      </c>
      <c r="G27" s="19">
        <f>SUM(G23:G26)</f>
        <v>0</v>
      </c>
      <c r="H27" s="19"/>
    </row>
    <row r="28" spans="1:10" s="1" customFormat="1" ht="19.899999999999999" customHeight="1" x14ac:dyDescent="0.3">
      <c r="A28" s="149" t="s">
        <v>33</v>
      </c>
      <c r="B28" s="150"/>
      <c r="C28" s="95"/>
      <c r="D28" s="95"/>
      <c r="E28" s="95"/>
      <c r="F28" s="95"/>
      <c r="G28" s="95"/>
      <c r="H28" s="96" t="s">
        <v>82</v>
      </c>
    </row>
    <row r="29" spans="1:10" s="1" customFormat="1" ht="19.899999999999999" customHeight="1" x14ac:dyDescent="0.3">
      <c r="A29" s="149" t="s">
        <v>34</v>
      </c>
      <c r="B29" s="150"/>
      <c r="C29" s="95"/>
      <c r="D29" s="95"/>
      <c r="E29" s="95"/>
      <c r="F29" s="95"/>
      <c r="G29" s="95"/>
      <c r="H29" s="97" t="s">
        <v>83</v>
      </c>
    </row>
    <row r="30" spans="1:10" s="1" customFormat="1" ht="19.899999999999999" customHeight="1" x14ac:dyDescent="0.3">
      <c r="A30" s="111" t="s">
        <v>35</v>
      </c>
      <c r="B30" s="112"/>
      <c r="C30" s="19">
        <f>SUM(C14,C22,C27,C28+C29)</f>
        <v>0</v>
      </c>
      <c r="D30" s="19">
        <f>SUM(D14,D22,D27,D28+D29)</f>
        <v>0</v>
      </c>
      <c r="E30" s="19">
        <f>SUM(E14,E22,E27,E28+E29)</f>
        <v>0</v>
      </c>
      <c r="F30" s="19">
        <f>SUM(F14,F22,F27,F28+F29)</f>
        <v>0</v>
      </c>
      <c r="G30" s="19">
        <f>SUM(G14,G22,G27,G28+G29)</f>
        <v>0</v>
      </c>
      <c r="H30" s="37"/>
      <c r="I30" s="38"/>
    </row>
    <row r="31" spans="1:10" s="1" customFormat="1" ht="17.45" customHeight="1" x14ac:dyDescent="0.3">
      <c r="A31" s="131" t="s">
        <v>36</v>
      </c>
      <c r="B31" s="132"/>
      <c r="C31" s="39">
        <f>C30*10%</f>
        <v>0</v>
      </c>
      <c r="D31" s="39">
        <f>D30*10%</f>
        <v>0</v>
      </c>
      <c r="E31" s="39">
        <f>E30*10%</f>
        <v>0</v>
      </c>
      <c r="F31" s="39">
        <f>F30*10%</f>
        <v>0</v>
      </c>
      <c r="G31" s="39">
        <f>G30*10%</f>
        <v>0</v>
      </c>
      <c r="H31" s="40"/>
      <c r="I31" s="38"/>
    </row>
    <row r="32" spans="1:10" s="1" customFormat="1" ht="20.25" customHeight="1" x14ac:dyDescent="0.3">
      <c r="A32" s="115" t="s">
        <v>37</v>
      </c>
      <c r="B32" s="115"/>
      <c r="C32" s="41">
        <f>C30+C31</f>
        <v>0</v>
      </c>
      <c r="D32" s="41">
        <f>D30+D31</f>
        <v>0</v>
      </c>
      <c r="E32" s="41">
        <f>E30+E31</f>
        <v>0</v>
      </c>
      <c r="F32" s="41">
        <f>F30+F31</f>
        <v>0</v>
      </c>
      <c r="G32" s="41">
        <f>G30+G31</f>
        <v>0</v>
      </c>
      <c r="H32" s="42" t="s">
        <v>38</v>
      </c>
      <c r="I32" s="25"/>
    </row>
    <row r="33" spans="1:12" ht="17.45" customHeight="1" x14ac:dyDescent="0.3">
      <c r="A33" s="133" t="s">
        <v>39</v>
      </c>
      <c r="B33" s="85" t="s">
        <v>39</v>
      </c>
      <c r="C33" s="86"/>
      <c r="D33" s="86"/>
      <c r="E33" s="86"/>
      <c r="F33" s="86"/>
      <c r="G33" s="86"/>
      <c r="H33" s="88"/>
      <c r="I33" s="43"/>
      <c r="J33"/>
      <c r="K33"/>
      <c r="L33"/>
    </row>
    <row r="34" spans="1:12" s="1" customFormat="1" ht="17.45" customHeight="1" x14ac:dyDescent="0.3">
      <c r="A34" s="116"/>
      <c r="B34" s="83" t="s">
        <v>40</v>
      </c>
      <c r="C34" s="89"/>
      <c r="D34" s="89"/>
      <c r="E34" s="89"/>
      <c r="F34" s="89"/>
      <c r="G34" s="89"/>
      <c r="H34" s="90"/>
      <c r="I34" s="25"/>
    </row>
    <row r="35" spans="1:12" s="1" customFormat="1" ht="17.45" customHeight="1" x14ac:dyDescent="0.3">
      <c r="A35" s="117"/>
      <c r="B35" s="91" t="s">
        <v>41</v>
      </c>
      <c r="C35" s="39">
        <f>SUM(C33:C34)</f>
        <v>0</v>
      </c>
      <c r="D35" s="39">
        <f>SUM(D33:D34)</f>
        <v>0</v>
      </c>
      <c r="E35" s="39">
        <f>SUM(E33:E34)</f>
        <v>0</v>
      </c>
      <c r="F35" s="39">
        <f>SUM(F33:F34)</f>
        <v>0</v>
      </c>
      <c r="G35" s="39">
        <f>SUM(G33:G34)</f>
        <v>0</v>
      </c>
      <c r="H35" s="92" t="s">
        <v>38</v>
      </c>
      <c r="I35" s="25"/>
    </row>
    <row r="36" spans="1:12" s="1" customFormat="1" ht="27" customHeight="1" x14ac:dyDescent="0.3">
      <c r="A36" s="134" t="s">
        <v>42</v>
      </c>
      <c r="B36" s="134"/>
      <c r="C36" s="47">
        <f>SUM(C32,C35)</f>
        <v>0</v>
      </c>
      <c r="D36" s="47">
        <f>SUM(D32,D35)</f>
        <v>0</v>
      </c>
      <c r="E36" s="47">
        <f>SUM(E32,E35)</f>
        <v>0</v>
      </c>
      <c r="F36" s="47">
        <f>SUM(F32,F35)</f>
        <v>0</v>
      </c>
      <c r="G36" s="47">
        <f>SUM(G32,G35)</f>
        <v>0</v>
      </c>
      <c r="H36" s="48" t="s">
        <v>38</v>
      </c>
      <c r="I36" s="43"/>
    </row>
    <row r="37" spans="1:12" s="1" customFormat="1" ht="27" customHeight="1" x14ac:dyDescent="0.3">
      <c r="A37" s="130" t="s">
        <v>50</v>
      </c>
      <c r="B37" s="130"/>
      <c r="C37" s="49">
        <f>C36*12</f>
        <v>0</v>
      </c>
      <c r="D37" s="49">
        <f>D36*12</f>
        <v>0</v>
      </c>
      <c r="E37" s="49">
        <f>E36*12</f>
        <v>0</v>
      </c>
      <c r="F37" s="49">
        <f>F36*12</f>
        <v>0</v>
      </c>
      <c r="G37" s="49">
        <f>G36*12</f>
        <v>0</v>
      </c>
      <c r="H37" s="50" t="s">
        <v>51</v>
      </c>
      <c r="I37" s="43"/>
    </row>
    <row r="38" spans="1:12" s="1" customFormat="1" x14ac:dyDescent="0.3">
      <c r="A38" s="21"/>
      <c r="B38" s="21"/>
      <c r="C38" s="38"/>
      <c r="D38" s="38"/>
      <c r="E38" s="38"/>
      <c r="F38" s="38"/>
      <c r="G38" s="38"/>
      <c r="H38" s="21"/>
    </row>
    <row r="40" spans="1:12" x14ac:dyDescent="0.3">
      <c r="G40" s="51"/>
    </row>
  </sheetData>
  <mergeCells count="17">
    <mergeCell ref="A37:B37"/>
    <mergeCell ref="A5:B5"/>
    <mergeCell ref="A6:A14"/>
    <mergeCell ref="A15:A22"/>
    <mergeCell ref="A23:A27"/>
    <mergeCell ref="A28:B28"/>
    <mergeCell ref="A29:B29"/>
    <mergeCell ref="A30:B30"/>
    <mergeCell ref="A31:B31"/>
    <mergeCell ref="A32:B32"/>
    <mergeCell ref="A33:A35"/>
    <mergeCell ref="A36:B36"/>
    <mergeCell ref="A1:H1"/>
    <mergeCell ref="A2:G2"/>
    <mergeCell ref="A3:B4"/>
    <mergeCell ref="C3:G3"/>
    <mergeCell ref="H3:H4"/>
  </mergeCells>
  <phoneticPr fontId="3" type="noConversion"/>
  <pageMargins left="0.7" right="0.7" top="0.75" bottom="0.75" header="0.3" footer="0.3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통합</vt:lpstr>
      <vt:lpstr>수도권</vt:lpstr>
      <vt:lpstr>대구경북</vt:lpstr>
      <vt:lpstr>부울경</vt:lpstr>
      <vt:lpstr>제주</vt:lpstr>
      <vt:lpstr>단시간상담사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김수영(AICC사업3팀)</dc:creator>
  <cp:lastModifiedBy>user</cp:lastModifiedBy>
  <cp:lastPrinted>2026-07-31T04:47:21Z</cp:lastPrinted>
  <dcterms:created xsi:type="dcterms:W3CDTF">2026-05-28T06:33:22Z</dcterms:created>
  <dcterms:modified xsi:type="dcterms:W3CDTF">2026-10-02T04:50:00Z</dcterms:modified>
</cp:coreProperties>
</file>